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I Развитие физ-ры" sheetId="1" r:id="rId1"/>
    <sheet name="II Спортрезерв" sheetId="2" r:id="rId2"/>
    <sheet name="Итог по МП" sheetId="3" r:id="rId3"/>
  </sheets>
  <definedNames>
    <definedName name="_xlnm.Print_Titles" localSheetId="0">'I Развитие физ-ры'!$10:$11</definedName>
    <definedName name="_xlnm.Print_Titles" localSheetId="1">'II Спортрезерв'!$11:$12</definedName>
    <definedName name="_xlnm.Print_Area" localSheetId="0">'I Развитие физ-ры'!$A$1:$O$92</definedName>
    <definedName name="_xlnm.Print_Area" localSheetId="1">'II Спортрезерв'!$A$1:$O$61</definedName>
    <definedName name="_xlnm.Print_Area" localSheetId="2">'Итог по МП'!$A$1:$O$7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<sst xmlns="http://schemas.openxmlformats.org/spreadsheetml/2006/main" count="518" uniqueCount="96">
  <si>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</si>
  <si>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</si>
  <si>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</si>
  <si>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</si>
  <si>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</si>
  <si>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</si>
  <si>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</si>
  <si>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</si>
  <si>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</si>
  <si>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</si>
  <si>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</si>
  <si>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</si>
  <si>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</si>
  <si>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</si>
  <si>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</si>
  <si>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1.2.</t>
  </si>
  <si>
    <t xml:space="preserve">Основное мероприятие Р5.
Федеральный проект «Спорт - норма жизни»
</t>
  </si>
  <si>
    <t>Итого по подпрограмме II</t>
  </si>
  <si>
    <t>Итого по подпрограмме I</t>
  </si>
  <si>
    <t>2023 год</t>
  </si>
  <si>
    <t>2024 год</t>
  </si>
  <si>
    <t>Мероприятие 01.52.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 футбольных команд выступающих в футбольной национальной лиге от городского округа Домодедово</t>
  </si>
  <si>
    <t>2023-2027 г.г.</t>
  </si>
  <si>
    <t>2025 год</t>
  </si>
  <si>
    <t>2026 год</t>
  </si>
  <si>
    <t>2027 год</t>
  </si>
  <si>
    <t xml:space="preserve">Основное мероприятие 01
«Обеспечение условий для развития на территории городского округа физической культуры, школьного спорта и массового спорта»
</t>
  </si>
  <si>
    <t xml:space="preserve">Мероприятие 01.03 
Капитальный ремонт, текущий ремонт, обустройство и техническое переоснащение, благоустройство территорий объектов спорта
</t>
  </si>
  <si>
    <t xml:space="preserve">Мероприятие 01.04
Организация и проведение физкультурно-оздоровительных и спортивных мероприятий
</t>
  </si>
  <si>
    <t xml:space="preserve">Мероприятие Р5.01
Подготовка основания, приобретение и установка плоскостных спортивных сооружений 
</t>
  </si>
  <si>
    <t xml:space="preserve">Основное мероприятие 01
«Подготовка спортивных сборных команд»
</t>
  </si>
  <si>
    <t>х</t>
  </si>
  <si>
    <t>Всего</t>
  </si>
  <si>
    <t>В том числе по кварталам</t>
  </si>
  <si>
    <t>I</t>
  </si>
  <si>
    <t>II</t>
  </si>
  <si>
    <t>III</t>
  </si>
  <si>
    <t>IV</t>
  </si>
  <si>
    <t>Итого 2023 год</t>
  </si>
  <si>
    <t xml:space="preserve">Основное мероприятие 02
Создание условий для занятий физической культурой и спортом
</t>
  </si>
  <si>
    <t xml:space="preserve">Мероприятие 02.03
Укрепление материально-технической базы общеобразовательных организаций, команды которых заняли 1-5 места на соревнованиях «Веселые старты»
</t>
  </si>
  <si>
    <t xml:space="preserve">Основное мероприятие P5
Спорт - норма жизни 
</t>
  </si>
  <si>
    <t xml:space="preserve">Мероприятие P5.02
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
использующих в своем наименовании слово «олимпийский» или образованные на его
основе слова или словосочетания, в нормативное состояние
</t>
  </si>
  <si>
    <t>1.3</t>
  </si>
  <si>
    <t>5</t>
  </si>
  <si>
    <t>2</t>
  </si>
  <si>
    <t>0</t>
  </si>
  <si>
    <t>3</t>
  </si>
  <si>
    <t>2.2</t>
  </si>
  <si>
    <t>3.</t>
  </si>
  <si>
    <t>3.1.</t>
  </si>
  <si>
    <t xml:space="preserve">
В спортивные школы олимпийского резерва поставлено новое спортивное оборудование и инвентарь, единиц
</t>
  </si>
  <si>
    <t xml:space="preserve">
В общеобразовательных организациях укреплена материально-техническая база и (или) выполнены мероприятия по развитию инфраструктуры для занятий физической культурой и спортом , единиц
</t>
  </si>
  <si>
    <t>Управление образования Администрации городского округа Домодедово</t>
  </si>
  <si>
    <t>Количество детей и подростков, занимающихся в секции по хоккею с шайбой, человек</t>
  </si>
  <si>
    <t>Проведение на территории городского округа Домодедово домашних матчей под эгидой РФС, но не ниже ФНЛ  с возможностью бесплатного посещения матчей для зрителей, единиц</t>
  </si>
  <si>
    <t xml:space="preserve">7.1.  Перечень мероприятий Подпрограммы I «Развитие физической культуры и спорта» </t>
  </si>
  <si>
    <t>8. Подпрограмма II «Подготовка спортивного резерва»</t>
  </si>
  <si>
    <t>25</t>
  </si>
  <si>
    <t>100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</si>
  <si>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процент</t>
  </si>
  <si>
    <t xml:space="preserve"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процент </t>
  </si>
  <si>
    <t>1.5</t>
  </si>
  <si>
    <t>городского округа Домодедово</t>
  </si>
  <si>
    <t>от ______________________ № ___________________</t>
  </si>
  <si>
    <t xml:space="preserve">Мероприятие 01.01 
Расходы на обеспечение деятельности муниципальных учреждений в области физической культуры и спорта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</si>
  <si>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</si>
  <si>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Проведен капитальный ремонт, текущий ремонт, обустройство и техническое переоснащение, благоустройство территорий объектов спорта, ед</t>
  </si>
  <si>
    <t>8.1  Перечень мероприятий Подпрограммы II «Подготовка спортивного резерва»</t>
  </si>
  <si>
    <t>01.07. Сохранение достигнутого уровня заработной платы отдельных категорий работников муниципальных учреждений физической культуры и спорта</t>
  </si>
  <si>
    <t>Доля врачей и среднего медицинского персонала муниципальных учреждений физической культуры и спорта без учета внешних совместителей, которым осуществлены выплаты в целях сохранения достигнутого уровня заработной платы работников данной категории, процент</t>
  </si>
  <si>
    <t>1.6</t>
  </si>
  <si>
    <t>Итого 2024 год</t>
  </si>
  <si>
    <t>Мероприятие 01.01 
Расходы на обеспечение деятельности муниципальных учреждений, реализующих дополнительные образовательные программы спортивной подготовки</t>
  </si>
  <si>
    <t>Основное мероприятие 2. Подготовка спортивного резерва учреждениями, реализующими дополнительные образовательные программы спортивной подготовки</t>
  </si>
  <si>
    <t>Мероприятие 02.11. 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</t>
  </si>
  <si>
    <t>Приложение № 3 к Постановлению Администрации</t>
  </si>
  <si>
    <t>50</t>
  </si>
  <si>
    <t>75</t>
  </si>
  <si>
    <t>24</t>
  </si>
  <si>
    <t>36</t>
  </si>
  <si>
    <t>48</t>
  </si>
  <si>
    <t>10</t>
  </si>
  <si>
    <t>Основное мероприятие 04.  Сохранение достигнутого уровня заработной платы отдельных категорий работников учреждений физической культуры и спорта</t>
  </si>
  <si>
    <t>Мероприятие 04.03.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</si>
  <si>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спорта, процент</t>
  </si>
  <si>
    <t>Количество проведенных физкультурных и спортивных мероприятий, единиц</t>
  </si>
  <si>
    <t>Муниципальные организации дополнительного образования сферы физической культуры и спорта Московской области с высоким уровнем достижений работы коллектива, в отношении которых проведены мероприятия по укреплению материально-технической базы,, ед.</t>
  </si>
  <si>
    <t>1 квартал</t>
  </si>
  <si>
    <t>1 полугодие</t>
  </si>
  <si>
    <t>9 месяцев</t>
  </si>
  <si>
    <t>12 месяцев</t>
  </si>
  <si>
    <t xml:space="preserve"> 2023 год</t>
  </si>
  <si>
    <t xml:space="preserve">7. Подпрограмма I «Развитие физической культуры и спорта» </t>
  </si>
  <si>
    <t xml:space="preserve">
Количество установленных в муниицпальном образовании Москоской области  плоскостных спортивных сооружений , единиц
</t>
  </si>
  <si>
    <t>Приложение № 1 к Постановлению Администрации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</si>
</sst>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4" fontId="8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9" fillId="33" borderId="0" xfId="0" applyNumberFormat="1" applyFont="1" applyFill="1" applyAlignment="1">
      <alignment horizontal="center" wrapText="1"/>
    </xf>
    <xf numFmtId="0" fontId="34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8" fillId="33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right" wrapText="1"/>
    </xf>
    <xf numFmtId="0" fontId="32" fillId="0" borderId="0" xfId="0" applyFont="1" applyAlignment="1">
      <alignment horizontal="right" wrapText="1"/>
    </xf>
    <xf numFmtId="0" fontId="32" fillId="0" borderId="11" xfId="0" applyFont="1" applyBorder="1" applyAlignment="1">
      <alignment horizontal="center" vertical="center" wrapText="1"/>
    </xf>
    <xf numFmtId="172" fontId="8" fillId="33" borderId="13" xfId="0" applyNumberFormat="1" applyFont="1" applyFill="1" applyBorder="1" applyAlignment="1">
      <alignment horizontal="center" vertical="center" wrapText="1"/>
    </xf>
    <xf numFmtId="172" fontId="8" fillId="33" borderId="16" xfId="0" applyNumberFormat="1" applyFont="1" applyFill="1" applyBorder="1" applyAlignment="1">
      <alignment horizontal="center" vertical="center" wrapText="1"/>
    </xf>
    <xf numFmtId="172" fontId="8" fillId="33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98"/>
  <sheetViews>
    <sheetView tabSelected="1" zoomScaleSheetLayoutView="75" workbookViewId="0" topLeftCell="A1">
      <pane ySplit="11" topLeftCell="A24" activePane="bottomLeft" state="frozen"/>
      <selection pane="topLeft" activeCell="A1" sqref="A1"/>
      <selection pane="bottomLeft" activeCell="C3" sqref="C3"/>
    </sheetView>
  </sheetViews>
  <sheetFormatPr defaultColWidth="8.8515625" defaultRowHeight="15"/>
  <cols>
    <col min="1" max="1" width="6.8515625" style="12" customWidth="1"/>
    <col min="2" max="2" width="44.00390625" style="3" customWidth="1"/>
    <col min="3" max="3" width="17.00390625" style="3" customWidth="1"/>
    <col min="4" max="4" width="21.00390625" style="31" customWidth="1"/>
    <col min="5" max="5" width="17.00390625" style="3" customWidth="1"/>
    <col min="6" max="6" width="24.28125" style="3" customWidth="1"/>
    <col min="7" max="7" width="6.57421875" style="3" customWidth="1"/>
    <col min="8" max="8" width="8.140625" style="3" customWidth="1"/>
    <col min="9" max="9" width="9.28125" style="3" customWidth="1"/>
    <col min="10" max="10" width="7.421875" style="3" customWidth="1"/>
    <col min="11" max="11" width="10.140625" style="3" customWidth="1"/>
    <col min="12" max="12" width="16.57421875" style="3" customWidth="1"/>
    <col min="13" max="13" width="16.140625" style="3" customWidth="1"/>
    <col min="14" max="14" width="17.00390625" style="3" customWidth="1"/>
    <col min="15" max="15" width="28.8515625" style="9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spans="13:15" ht="15">
      <c r="M1" s="166" t="s">
        <v>95</v>
      </c>
      <c r="N1" s="167"/>
      <c r="O1" s="167"/>
    </row>
    <row r="2" spans="13:15" ht="15">
      <c r="M2" s="166" t="s">
        <v>63</v>
      </c>
      <c r="N2" s="167"/>
      <c r="O2" s="167"/>
    </row>
    <row r="3" spans="13:15" ht="27.75" customHeight="1">
      <c r="M3" s="166" t="s">
        <v>64</v>
      </c>
      <c r="N3" s="167"/>
      <c r="O3" s="167"/>
    </row>
    <row r="5" spans="1:15" ht="18.75">
      <c r="A5" s="98" t="s">
        <v>93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>
      <c r="A7" s="100" t="s">
        <v>56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4" customFormat="1" ht="18.7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10.5" customHeight="1">
      <c r="A9" s="13"/>
      <c r="B9" s="5"/>
      <c r="C9" s="5"/>
      <c r="D9" s="28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8" ht="37.5" customHeight="1">
      <c r="A10" s="103" t="s">
        <v>0</v>
      </c>
      <c r="B10" s="95" t="s">
        <v>11</v>
      </c>
      <c r="C10" s="95" t="s">
        <v>12</v>
      </c>
      <c r="D10" s="95" t="s">
        <v>1</v>
      </c>
      <c r="E10" s="95" t="s">
        <v>4</v>
      </c>
      <c r="F10" s="95" t="s">
        <v>13</v>
      </c>
      <c r="G10" s="96"/>
      <c r="H10" s="96"/>
      <c r="I10" s="96"/>
      <c r="J10" s="96"/>
      <c r="K10" s="96"/>
      <c r="L10" s="96"/>
      <c r="M10" s="96"/>
      <c r="N10" s="96"/>
      <c r="O10" s="95" t="s">
        <v>14</v>
      </c>
      <c r="P10" s="2"/>
      <c r="Q10" s="2"/>
      <c r="R10" s="7"/>
    </row>
    <row r="11" spans="1:15" ht="60" customHeight="1">
      <c r="A11" s="103"/>
      <c r="B11" s="95"/>
      <c r="C11" s="95"/>
      <c r="D11" s="95"/>
      <c r="E11" s="95"/>
      <c r="F11" s="63" t="s">
        <v>19</v>
      </c>
      <c r="G11" s="93" t="s">
        <v>20</v>
      </c>
      <c r="H11" s="86"/>
      <c r="I11" s="86"/>
      <c r="J11" s="86"/>
      <c r="K11" s="87"/>
      <c r="L11" s="39" t="s">
        <v>23</v>
      </c>
      <c r="M11" s="39" t="s">
        <v>24</v>
      </c>
      <c r="N11" s="39" t="s">
        <v>25</v>
      </c>
      <c r="O11" s="95"/>
    </row>
    <row r="12" spans="1:15" s="2" customFormat="1" ht="24" customHeight="1">
      <c r="A12" s="41" t="s">
        <v>10</v>
      </c>
      <c r="B12" s="39">
        <v>2</v>
      </c>
      <c r="C12" s="39">
        <v>3</v>
      </c>
      <c r="D12" s="39">
        <v>4</v>
      </c>
      <c r="E12" s="39">
        <v>5</v>
      </c>
      <c r="F12" s="63">
        <v>6</v>
      </c>
      <c r="G12" s="93">
        <v>7</v>
      </c>
      <c r="H12" s="86"/>
      <c r="I12" s="86"/>
      <c r="J12" s="86"/>
      <c r="K12" s="87"/>
      <c r="L12" s="39">
        <v>8</v>
      </c>
      <c r="M12" s="39">
        <v>9</v>
      </c>
      <c r="N12" s="39">
        <v>10</v>
      </c>
      <c r="O12" s="39">
        <v>11</v>
      </c>
    </row>
    <row r="13" spans="1:15" s="1" customFormat="1" ht="27" customHeight="1">
      <c r="A13" s="109" t="s">
        <v>10</v>
      </c>
      <c r="B13" s="112" t="s">
        <v>26</v>
      </c>
      <c r="C13" s="42" t="s">
        <v>22</v>
      </c>
      <c r="D13" s="29" t="s">
        <v>6</v>
      </c>
      <c r="E13" s="37">
        <f>E14+E15+E16</f>
        <v>1442084.245</v>
      </c>
      <c r="F13" s="60">
        <f>F14+F15+F16</f>
        <v>247331.205</v>
      </c>
      <c r="G13" s="94">
        <f>G14+G15+G16</f>
        <v>320285.14</v>
      </c>
      <c r="H13" s="86"/>
      <c r="I13" s="86"/>
      <c r="J13" s="86"/>
      <c r="K13" s="87"/>
      <c r="L13" s="37">
        <f>L14+L15+L16</f>
        <v>291489.3</v>
      </c>
      <c r="M13" s="37">
        <f>M14+M15+M16</f>
        <v>291489.3</v>
      </c>
      <c r="N13" s="37">
        <f>N14+N15+N16</f>
        <v>291489.3</v>
      </c>
      <c r="O13" s="97" t="s">
        <v>31</v>
      </c>
    </row>
    <row r="14" spans="1:15" s="1" customFormat="1" ht="46.5" customHeight="1">
      <c r="A14" s="110"/>
      <c r="B14" s="113"/>
      <c r="C14" s="42" t="s">
        <v>22</v>
      </c>
      <c r="D14" s="29" t="s">
        <v>7</v>
      </c>
      <c r="E14" s="37">
        <f>F14+G14+L14+M14+N14</f>
        <v>0</v>
      </c>
      <c r="F14" s="60">
        <f>F18+F25+F32</f>
        <v>0</v>
      </c>
      <c r="G14" s="94">
        <f>G18+G25+G32</f>
        <v>0</v>
      </c>
      <c r="H14" s="86"/>
      <c r="I14" s="86"/>
      <c r="J14" s="86"/>
      <c r="K14" s="87"/>
      <c r="L14" s="37">
        <f aca="true" t="shared" si="0" ref="L14:N15">L18+L25+L32</f>
        <v>0</v>
      </c>
      <c r="M14" s="37">
        <f t="shared" si="0"/>
        <v>0</v>
      </c>
      <c r="N14" s="37">
        <f t="shared" si="0"/>
        <v>0</v>
      </c>
      <c r="O14" s="97"/>
    </row>
    <row r="15" spans="1:15" s="1" customFormat="1" ht="30.75" customHeight="1">
      <c r="A15" s="110"/>
      <c r="B15" s="113"/>
      <c r="C15" s="42" t="s">
        <v>22</v>
      </c>
      <c r="D15" s="29" t="s">
        <v>5</v>
      </c>
      <c r="E15" s="37">
        <f>F15+G15+L15+M15+N15</f>
        <v>474</v>
      </c>
      <c r="F15" s="60">
        <f>F19+F26+F33+F40</f>
        <v>474</v>
      </c>
      <c r="G15" s="94">
        <f>G19+G26+G33</f>
        <v>0</v>
      </c>
      <c r="H15" s="86"/>
      <c r="I15" s="86"/>
      <c r="J15" s="86"/>
      <c r="K15" s="87"/>
      <c r="L15" s="37">
        <f t="shared" si="0"/>
        <v>0</v>
      </c>
      <c r="M15" s="37">
        <f t="shared" si="0"/>
        <v>0</v>
      </c>
      <c r="N15" s="37">
        <f t="shared" si="0"/>
        <v>0</v>
      </c>
      <c r="O15" s="97"/>
    </row>
    <row r="16" spans="1:15" s="1" customFormat="1" ht="44.25" customHeight="1">
      <c r="A16" s="111"/>
      <c r="B16" s="114"/>
      <c r="C16" s="42" t="s">
        <v>22</v>
      </c>
      <c r="D16" s="29" t="s">
        <v>2</v>
      </c>
      <c r="E16" s="37">
        <f>F16+G16+L16+M16+N16</f>
        <v>1441610.245</v>
      </c>
      <c r="F16" s="60">
        <f>F20+F27+F34+F48+F55</f>
        <v>246857.205</v>
      </c>
      <c r="G16" s="94">
        <f>G20+G27+G34+G48+G55</f>
        <v>320285.14</v>
      </c>
      <c r="H16" s="86"/>
      <c r="I16" s="86"/>
      <c r="J16" s="86"/>
      <c r="K16" s="87"/>
      <c r="L16" s="37">
        <f>L20+L27+L34+L48+L55</f>
        <v>291489.3</v>
      </c>
      <c r="M16" s="37">
        <f>M20+M27+M34+M48+M55</f>
        <v>291489.3</v>
      </c>
      <c r="N16" s="37">
        <f>N20+N27+N34+N48+N55</f>
        <v>291489.3</v>
      </c>
      <c r="O16" s="97"/>
    </row>
    <row r="17" spans="1:15" s="1" customFormat="1" ht="24" customHeight="1">
      <c r="A17" s="118" t="s">
        <v>9</v>
      </c>
      <c r="B17" s="128" t="s">
        <v>65</v>
      </c>
      <c r="C17" s="42" t="s">
        <v>22</v>
      </c>
      <c r="D17" s="30" t="s">
        <v>6</v>
      </c>
      <c r="E17" s="23">
        <f>E18+E19+E20</f>
        <v>1344836.605</v>
      </c>
      <c r="F17" s="59">
        <f>F18+F19+F20</f>
        <v>190879.405</v>
      </c>
      <c r="G17" s="85">
        <f>G18+G19+G20</f>
        <v>288489.3</v>
      </c>
      <c r="H17" s="86"/>
      <c r="I17" s="86"/>
      <c r="J17" s="86"/>
      <c r="K17" s="87"/>
      <c r="L17" s="35">
        <f>L18+L19+L20</f>
        <v>288489.3</v>
      </c>
      <c r="M17" s="24">
        <f>M18+M19+M20</f>
        <v>288489.3</v>
      </c>
      <c r="N17" s="24">
        <f>N18+N19+N20</f>
        <v>288489.3</v>
      </c>
      <c r="O17" s="97" t="s">
        <v>3</v>
      </c>
    </row>
    <row r="18" spans="1:15" s="1" customFormat="1" ht="29.25" customHeight="1">
      <c r="A18" s="119"/>
      <c r="B18" s="128"/>
      <c r="C18" s="42" t="s">
        <v>22</v>
      </c>
      <c r="D18" s="34" t="s">
        <v>7</v>
      </c>
      <c r="E18" s="24">
        <f>F18+G18+L18+M18+N18</f>
        <v>0</v>
      </c>
      <c r="F18" s="59">
        <v>0</v>
      </c>
      <c r="G18" s="85">
        <v>0</v>
      </c>
      <c r="H18" s="86"/>
      <c r="I18" s="86"/>
      <c r="J18" s="86"/>
      <c r="K18" s="87"/>
      <c r="L18" s="22">
        <v>0</v>
      </c>
      <c r="M18" s="24">
        <v>0</v>
      </c>
      <c r="N18" s="24">
        <v>0</v>
      </c>
      <c r="O18" s="97"/>
    </row>
    <row r="19" spans="1:15" s="1" customFormat="1" ht="30" customHeight="1">
      <c r="A19" s="119"/>
      <c r="B19" s="128"/>
      <c r="C19" s="42" t="s">
        <v>22</v>
      </c>
      <c r="D19" s="34" t="s">
        <v>5</v>
      </c>
      <c r="E19" s="24">
        <f>F19+G19+L19+M19+N19</f>
        <v>0</v>
      </c>
      <c r="F19" s="59">
        <v>0</v>
      </c>
      <c r="G19" s="85">
        <v>0</v>
      </c>
      <c r="H19" s="86"/>
      <c r="I19" s="86"/>
      <c r="J19" s="86"/>
      <c r="K19" s="87"/>
      <c r="L19" s="22">
        <v>0</v>
      </c>
      <c r="M19" s="24">
        <v>0</v>
      </c>
      <c r="N19" s="24">
        <v>0</v>
      </c>
      <c r="O19" s="97"/>
    </row>
    <row r="20" spans="1:16" s="1" customFormat="1" ht="40.5" customHeight="1">
      <c r="A20" s="119"/>
      <c r="B20" s="128"/>
      <c r="C20" s="42" t="s">
        <v>22</v>
      </c>
      <c r="D20" s="30" t="s">
        <v>2</v>
      </c>
      <c r="E20" s="16">
        <f>F20+G20+L20+M20+N20</f>
        <v>1344836.605</v>
      </c>
      <c r="F20" s="59">
        <f>190836.4+306.6+92.6+424.56+23.4-804.155</f>
        <v>190879.405</v>
      </c>
      <c r="G20" s="88">
        <v>288489.3</v>
      </c>
      <c r="H20" s="89"/>
      <c r="I20" s="89"/>
      <c r="J20" s="89"/>
      <c r="K20" s="90"/>
      <c r="L20" s="16">
        <v>288489.3</v>
      </c>
      <c r="M20" s="16">
        <v>288489.3</v>
      </c>
      <c r="N20" s="16">
        <v>288489.3</v>
      </c>
      <c r="O20" s="97"/>
      <c r="P20" s="8"/>
    </row>
    <row r="21" spans="1:16" s="1" customFormat="1" ht="25.5" customHeight="1">
      <c r="A21" s="120"/>
      <c r="B21" s="104" t="s">
        <v>60</v>
      </c>
      <c r="C21" s="106" t="s">
        <v>31</v>
      </c>
      <c r="D21" s="106" t="s">
        <v>31</v>
      </c>
      <c r="E21" s="125" t="s">
        <v>32</v>
      </c>
      <c r="F21" s="80" t="s">
        <v>19</v>
      </c>
      <c r="G21" s="80" t="s">
        <v>72</v>
      </c>
      <c r="H21" s="82" t="s">
        <v>33</v>
      </c>
      <c r="I21" s="91"/>
      <c r="J21" s="91"/>
      <c r="K21" s="92"/>
      <c r="L21" s="126" t="s">
        <v>23</v>
      </c>
      <c r="M21" s="126" t="s">
        <v>24</v>
      </c>
      <c r="N21" s="126" t="s">
        <v>25</v>
      </c>
      <c r="O21" s="115" t="s">
        <v>31</v>
      </c>
      <c r="P21" s="8"/>
    </row>
    <row r="22" spans="1:16" s="1" customFormat="1" ht="24.75" customHeight="1">
      <c r="A22" s="120"/>
      <c r="B22" s="104"/>
      <c r="C22" s="107"/>
      <c r="D22" s="107"/>
      <c r="E22" s="81"/>
      <c r="F22" s="81"/>
      <c r="G22" s="81"/>
      <c r="H22" s="79" t="s">
        <v>88</v>
      </c>
      <c r="I22" s="79" t="s">
        <v>89</v>
      </c>
      <c r="J22" s="79" t="s">
        <v>90</v>
      </c>
      <c r="K22" s="79" t="s">
        <v>91</v>
      </c>
      <c r="L22" s="127"/>
      <c r="M22" s="127"/>
      <c r="N22" s="127"/>
      <c r="O22" s="116"/>
      <c r="P22" s="8"/>
    </row>
    <row r="23" spans="1:16" s="1" customFormat="1" ht="36" customHeight="1">
      <c r="A23" s="121"/>
      <c r="B23" s="105"/>
      <c r="C23" s="108"/>
      <c r="D23" s="108"/>
      <c r="E23" s="61">
        <v>100</v>
      </c>
      <c r="F23" s="61">
        <v>100</v>
      </c>
      <c r="G23" s="61">
        <v>100</v>
      </c>
      <c r="H23" s="61" t="s">
        <v>58</v>
      </c>
      <c r="I23" s="61" t="s">
        <v>77</v>
      </c>
      <c r="J23" s="61" t="s">
        <v>78</v>
      </c>
      <c r="K23" s="61" t="s">
        <v>59</v>
      </c>
      <c r="L23" s="61" t="s">
        <v>59</v>
      </c>
      <c r="M23" s="61" t="s">
        <v>59</v>
      </c>
      <c r="N23" s="61" t="s">
        <v>59</v>
      </c>
      <c r="O23" s="117"/>
      <c r="P23" s="8"/>
    </row>
    <row r="24" spans="1:15" s="1" customFormat="1" ht="21.75" customHeight="1">
      <c r="A24" s="118" t="s">
        <v>15</v>
      </c>
      <c r="B24" s="122" t="s">
        <v>27</v>
      </c>
      <c r="C24" s="42" t="s">
        <v>22</v>
      </c>
      <c r="D24" s="30" t="s">
        <v>6</v>
      </c>
      <c r="E24" s="16">
        <f>E25+E26+E27</f>
        <v>15273.64</v>
      </c>
      <c r="F24" s="59">
        <f>F25+F26+F27</f>
        <v>7977.8</v>
      </c>
      <c r="G24" s="88">
        <f>G25+G26+G27</f>
        <v>7295.84</v>
      </c>
      <c r="H24" s="89"/>
      <c r="I24" s="89"/>
      <c r="J24" s="89"/>
      <c r="K24" s="90"/>
      <c r="L24" s="16">
        <f>L25+L26+L27</f>
        <v>0</v>
      </c>
      <c r="M24" s="16">
        <f>M25+M26+M27</f>
        <v>0</v>
      </c>
      <c r="N24" s="16">
        <f>N25+N26+N27</f>
        <v>0</v>
      </c>
      <c r="O24" s="97" t="s">
        <v>3</v>
      </c>
    </row>
    <row r="25" spans="1:15" s="1" customFormat="1" ht="48" customHeight="1">
      <c r="A25" s="119"/>
      <c r="B25" s="123"/>
      <c r="C25" s="42" t="s">
        <v>22</v>
      </c>
      <c r="D25" s="34" t="s">
        <v>7</v>
      </c>
      <c r="E25" s="16">
        <v>0</v>
      </c>
      <c r="F25" s="59">
        <v>0</v>
      </c>
      <c r="G25" s="88">
        <v>0</v>
      </c>
      <c r="H25" s="89"/>
      <c r="I25" s="89"/>
      <c r="J25" s="89"/>
      <c r="K25" s="90"/>
      <c r="L25" s="18">
        <v>0</v>
      </c>
      <c r="M25" s="17">
        <v>0</v>
      </c>
      <c r="N25" s="17">
        <v>0</v>
      </c>
      <c r="O25" s="97"/>
    </row>
    <row r="26" spans="1:15" s="1" customFormat="1" ht="41.25" customHeight="1">
      <c r="A26" s="119"/>
      <c r="B26" s="123"/>
      <c r="C26" s="42" t="s">
        <v>22</v>
      </c>
      <c r="D26" s="34" t="s">
        <v>5</v>
      </c>
      <c r="E26" s="16">
        <v>0</v>
      </c>
      <c r="F26" s="59">
        <v>0</v>
      </c>
      <c r="G26" s="88">
        <v>0</v>
      </c>
      <c r="H26" s="89"/>
      <c r="I26" s="89"/>
      <c r="J26" s="89"/>
      <c r="K26" s="90"/>
      <c r="L26" s="18">
        <v>0</v>
      </c>
      <c r="M26" s="17">
        <v>0</v>
      </c>
      <c r="N26" s="17">
        <v>0</v>
      </c>
      <c r="O26" s="97"/>
    </row>
    <row r="27" spans="1:15" s="1" customFormat="1" ht="45.75" customHeight="1">
      <c r="A27" s="119"/>
      <c r="B27" s="124"/>
      <c r="C27" s="42" t="s">
        <v>22</v>
      </c>
      <c r="D27" s="34" t="s">
        <v>2</v>
      </c>
      <c r="E27" s="16">
        <f>F27+G27+L27+M27+N27</f>
        <v>15273.64</v>
      </c>
      <c r="F27" s="59">
        <v>7977.8</v>
      </c>
      <c r="G27" s="88">
        <v>7295.84</v>
      </c>
      <c r="H27" s="89"/>
      <c r="I27" s="89"/>
      <c r="J27" s="89"/>
      <c r="K27" s="90"/>
      <c r="L27" s="18">
        <v>0</v>
      </c>
      <c r="M27" s="17">
        <v>0</v>
      </c>
      <c r="N27" s="17">
        <v>0</v>
      </c>
      <c r="O27" s="97"/>
    </row>
    <row r="28" spans="1:15" s="1" customFormat="1" ht="27.75" customHeight="1">
      <c r="A28" s="120"/>
      <c r="B28" s="122" t="s">
        <v>67</v>
      </c>
      <c r="C28" s="106" t="s">
        <v>31</v>
      </c>
      <c r="D28" s="106" t="s">
        <v>31</v>
      </c>
      <c r="E28" s="136" t="s">
        <v>32</v>
      </c>
      <c r="F28" s="80" t="s">
        <v>92</v>
      </c>
      <c r="G28" s="80" t="s">
        <v>72</v>
      </c>
      <c r="H28" s="82" t="s">
        <v>33</v>
      </c>
      <c r="I28" s="83"/>
      <c r="J28" s="83"/>
      <c r="K28" s="84"/>
      <c r="L28" s="126" t="s">
        <v>23</v>
      </c>
      <c r="M28" s="126" t="s">
        <v>24</v>
      </c>
      <c r="N28" s="126" t="s">
        <v>25</v>
      </c>
      <c r="O28" s="106" t="s">
        <v>31</v>
      </c>
    </row>
    <row r="29" spans="1:15" s="1" customFormat="1" ht="20.25" customHeight="1">
      <c r="A29" s="120"/>
      <c r="B29" s="123"/>
      <c r="C29" s="134"/>
      <c r="D29" s="134"/>
      <c r="E29" s="137"/>
      <c r="F29" s="130"/>
      <c r="G29" s="130"/>
      <c r="H29" s="79" t="s">
        <v>88</v>
      </c>
      <c r="I29" s="79" t="s">
        <v>89</v>
      </c>
      <c r="J29" s="79" t="s">
        <v>90</v>
      </c>
      <c r="K29" s="79" t="s">
        <v>91</v>
      </c>
      <c r="L29" s="129"/>
      <c r="M29" s="129"/>
      <c r="N29" s="129"/>
      <c r="O29" s="120"/>
    </row>
    <row r="30" spans="1:15" s="1" customFormat="1" ht="27" customHeight="1">
      <c r="A30" s="121"/>
      <c r="B30" s="124"/>
      <c r="C30" s="135"/>
      <c r="D30" s="135"/>
      <c r="E30" s="43">
        <v>1</v>
      </c>
      <c r="F30" s="74">
        <v>1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5">
        <v>0</v>
      </c>
      <c r="M30" s="76">
        <v>0</v>
      </c>
      <c r="N30" s="76">
        <v>0</v>
      </c>
      <c r="O30" s="121"/>
    </row>
    <row r="31" spans="1:15" s="1" customFormat="1" ht="23.25" customHeight="1">
      <c r="A31" s="126" t="s">
        <v>43</v>
      </c>
      <c r="B31" s="122" t="s">
        <v>28</v>
      </c>
      <c r="C31" s="42" t="s">
        <v>22</v>
      </c>
      <c r="D31" s="30" t="s">
        <v>6</v>
      </c>
      <c r="E31" s="16">
        <f>E32+E33+E34</f>
        <v>15000</v>
      </c>
      <c r="F31" s="59">
        <f>F32+F33+F34</f>
        <v>3000</v>
      </c>
      <c r="G31" s="88">
        <f>G32+G33+G34</f>
        <v>3000</v>
      </c>
      <c r="H31" s="89"/>
      <c r="I31" s="89"/>
      <c r="J31" s="89"/>
      <c r="K31" s="90"/>
      <c r="L31" s="16">
        <f>L34</f>
        <v>3000</v>
      </c>
      <c r="M31" s="16">
        <f>M32+M33+M34</f>
        <v>3000</v>
      </c>
      <c r="N31" s="16">
        <f>N32+N33+N34</f>
        <v>3000</v>
      </c>
      <c r="O31" s="97" t="s">
        <v>3</v>
      </c>
    </row>
    <row r="32" spans="1:15" s="1" customFormat="1" ht="33" customHeight="1">
      <c r="A32" s="131"/>
      <c r="B32" s="123"/>
      <c r="C32" s="42" t="s">
        <v>22</v>
      </c>
      <c r="D32" s="34" t="s">
        <v>7</v>
      </c>
      <c r="E32" s="16">
        <f>F32+G32+L32+M32+N32</f>
        <v>0</v>
      </c>
      <c r="F32" s="59">
        <v>0</v>
      </c>
      <c r="G32" s="88">
        <v>0</v>
      </c>
      <c r="H32" s="89"/>
      <c r="I32" s="89"/>
      <c r="J32" s="89"/>
      <c r="K32" s="90"/>
      <c r="L32" s="16">
        <v>0</v>
      </c>
      <c r="M32" s="16">
        <v>0</v>
      </c>
      <c r="N32" s="16">
        <v>0</v>
      </c>
      <c r="O32" s="97"/>
    </row>
    <row r="33" spans="1:15" s="1" customFormat="1" ht="28.5" customHeight="1">
      <c r="A33" s="131"/>
      <c r="B33" s="123"/>
      <c r="C33" s="42" t="s">
        <v>22</v>
      </c>
      <c r="D33" s="34" t="s">
        <v>5</v>
      </c>
      <c r="E33" s="16">
        <f>F33+G33+L33+M33+N33</f>
        <v>0</v>
      </c>
      <c r="F33" s="59">
        <v>0</v>
      </c>
      <c r="G33" s="88">
        <v>0</v>
      </c>
      <c r="H33" s="89"/>
      <c r="I33" s="89"/>
      <c r="J33" s="89"/>
      <c r="K33" s="90"/>
      <c r="L33" s="16">
        <v>0</v>
      </c>
      <c r="M33" s="16">
        <v>0</v>
      </c>
      <c r="N33" s="16">
        <v>0</v>
      </c>
      <c r="O33" s="97"/>
    </row>
    <row r="34" spans="1:15" s="1" customFormat="1" ht="42" customHeight="1">
      <c r="A34" s="131"/>
      <c r="B34" s="124"/>
      <c r="C34" s="42" t="s">
        <v>22</v>
      </c>
      <c r="D34" s="34" t="s">
        <v>2</v>
      </c>
      <c r="E34" s="16">
        <f>F34+G34+L34+M34+N34</f>
        <v>15000</v>
      </c>
      <c r="F34" s="59">
        <v>3000</v>
      </c>
      <c r="G34" s="88">
        <v>3000</v>
      </c>
      <c r="H34" s="89"/>
      <c r="I34" s="89"/>
      <c r="J34" s="89"/>
      <c r="K34" s="90"/>
      <c r="L34" s="16">
        <v>3000</v>
      </c>
      <c r="M34" s="16">
        <v>3000</v>
      </c>
      <c r="N34" s="16">
        <v>3000</v>
      </c>
      <c r="O34" s="97"/>
    </row>
    <row r="35" spans="1:15" s="1" customFormat="1" ht="15" customHeight="1">
      <c r="A35" s="132"/>
      <c r="B35" s="123" t="s">
        <v>86</v>
      </c>
      <c r="C35" s="106" t="s">
        <v>31</v>
      </c>
      <c r="D35" s="106" t="s">
        <v>31</v>
      </c>
      <c r="E35" s="138" t="s">
        <v>32</v>
      </c>
      <c r="F35" s="140" t="s">
        <v>19</v>
      </c>
      <c r="G35" s="140" t="s">
        <v>72</v>
      </c>
      <c r="H35" s="169" t="s">
        <v>33</v>
      </c>
      <c r="I35" s="170"/>
      <c r="J35" s="170"/>
      <c r="K35" s="171"/>
      <c r="L35" s="141" t="s">
        <v>23</v>
      </c>
      <c r="M35" s="141" t="s">
        <v>24</v>
      </c>
      <c r="N35" s="141" t="s">
        <v>25</v>
      </c>
      <c r="O35" s="106" t="s">
        <v>31</v>
      </c>
    </row>
    <row r="36" spans="1:15" s="1" customFormat="1" ht="12" customHeight="1">
      <c r="A36" s="132"/>
      <c r="B36" s="123"/>
      <c r="C36" s="107"/>
      <c r="D36" s="107"/>
      <c r="E36" s="139"/>
      <c r="F36" s="139"/>
      <c r="G36" s="139"/>
      <c r="H36" s="79" t="s">
        <v>88</v>
      </c>
      <c r="I36" s="79" t="s">
        <v>89</v>
      </c>
      <c r="J36" s="79" t="s">
        <v>90</v>
      </c>
      <c r="K36" s="79" t="s">
        <v>91</v>
      </c>
      <c r="L36" s="142"/>
      <c r="M36" s="142"/>
      <c r="N36" s="142"/>
      <c r="O36" s="120"/>
    </row>
    <row r="37" spans="1:15" s="1" customFormat="1" ht="28.5" customHeight="1">
      <c r="A37" s="133"/>
      <c r="B37" s="124"/>
      <c r="C37" s="108"/>
      <c r="D37" s="108"/>
      <c r="E37" s="25">
        <f>F37+K37+M37+L37+N37</f>
        <v>240</v>
      </c>
      <c r="F37" s="25">
        <v>48</v>
      </c>
      <c r="G37" s="25" t="s">
        <v>81</v>
      </c>
      <c r="H37" s="25">
        <v>12</v>
      </c>
      <c r="I37" s="25" t="s">
        <v>79</v>
      </c>
      <c r="J37" s="25" t="s">
        <v>80</v>
      </c>
      <c r="K37" s="25" t="s">
        <v>81</v>
      </c>
      <c r="L37" s="25" t="s">
        <v>81</v>
      </c>
      <c r="M37" s="25" t="s">
        <v>81</v>
      </c>
      <c r="N37" s="25" t="s">
        <v>81</v>
      </c>
      <c r="O37" s="121"/>
    </row>
    <row r="38" spans="1:15" s="1" customFormat="1" ht="28.5" customHeight="1">
      <c r="A38" s="148">
        <v>1.4</v>
      </c>
      <c r="B38" s="122" t="s">
        <v>69</v>
      </c>
      <c r="C38" s="53" t="s">
        <v>22</v>
      </c>
      <c r="D38" s="30" t="s">
        <v>6</v>
      </c>
      <c r="E38" s="24">
        <f>E39+E40+E41</f>
        <v>474</v>
      </c>
      <c r="F38" s="59">
        <f>F39+F40+F41</f>
        <v>474</v>
      </c>
      <c r="G38" s="85">
        <f>G39+G40+G41</f>
        <v>0</v>
      </c>
      <c r="H38" s="86"/>
      <c r="I38" s="86"/>
      <c r="J38" s="86"/>
      <c r="K38" s="87"/>
      <c r="L38" s="24">
        <f>L39+L40+L41</f>
        <v>0</v>
      </c>
      <c r="M38" s="24">
        <f>M39+M40+M41</f>
        <v>0</v>
      </c>
      <c r="N38" s="24">
        <f>N39+N40+N41</f>
        <v>0</v>
      </c>
      <c r="O38" s="97" t="s">
        <v>3</v>
      </c>
    </row>
    <row r="39" spans="1:15" s="1" customFormat="1" ht="28.5" customHeight="1">
      <c r="A39" s="173"/>
      <c r="B39" s="176"/>
      <c r="C39" s="53" t="s">
        <v>22</v>
      </c>
      <c r="D39" s="52" t="s">
        <v>7</v>
      </c>
      <c r="E39" s="24">
        <f>F39+G39+L39+M39+N39</f>
        <v>0</v>
      </c>
      <c r="F39" s="59">
        <v>0</v>
      </c>
      <c r="G39" s="85">
        <v>0</v>
      </c>
      <c r="H39" s="86"/>
      <c r="I39" s="86"/>
      <c r="J39" s="86"/>
      <c r="K39" s="87"/>
      <c r="L39" s="24">
        <v>0</v>
      </c>
      <c r="M39" s="24">
        <v>0</v>
      </c>
      <c r="N39" s="24">
        <v>0</v>
      </c>
      <c r="O39" s="97"/>
    </row>
    <row r="40" spans="1:15" s="1" customFormat="1" ht="36.75" customHeight="1">
      <c r="A40" s="173"/>
      <c r="B40" s="176"/>
      <c r="C40" s="53" t="s">
        <v>22</v>
      </c>
      <c r="D40" s="52" t="s">
        <v>5</v>
      </c>
      <c r="E40" s="24">
        <f>F40+G40+L40+M40+N40</f>
        <v>474</v>
      </c>
      <c r="F40" s="59">
        <v>474</v>
      </c>
      <c r="G40" s="85">
        <v>0</v>
      </c>
      <c r="H40" s="86"/>
      <c r="I40" s="86"/>
      <c r="J40" s="86"/>
      <c r="K40" s="87"/>
      <c r="L40" s="24">
        <v>0</v>
      </c>
      <c r="M40" s="24">
        <v>0</v>
      </c>
      <c r="N40" s="24">
        <v>0</v>
      </c>
      <c r="O40" s="97"/>
    </row>
    <row r="41" spans="1:15" s="1" customFormat="1" ht="44.25" customHeight="1">
      <c r="A41" s="173"/>
      <c r="B41" s="176"/>
      <c r="C41" s="53" t="s">
        <v>22</v>
      </c>
      <c r="D41" s="30" t="s">
        <v>2</v>
      </c>
      <c r="E41" s="23">
        <f>F41+G41+L41+M41+N41</f>
        <v>0</v>
      </c>
      <c r="F41" s="59">
        <v>0</v>
      </c>
      <c r="G41" s="85">
        <v>0</v>
      </c>
      <c r="H41" s="86"/>
      <c r="I41" s="86"/>
      <c r="J41" s="86"/>
      <c r="K41" s="87"/>
      <c r="L41" s="24">
        <v>0</v>
      </c>
      <c r="M41" s="24">
        <v>0</v>
      </c>
      <c r="N41" s="24">
        <v>0</v>
      </c>
      <c r="O41" s="97"/>
    </row>
    <row r="42" spans="1:15" s="1" customFormat="1" ht="28.5" customHeight="1">
      <c r="A42" s="174"/>
      <c r="B42" s="128" t="s">
        <v>70</v>
      </c>
      <c r="C42" s="106" t="s">
        <v>31</v>
      </c>
      <c r="D42" s="106" t="s">
        <v>31</v>
      </c>
      <c r="E42" s="125" t="s">
        <v>32</v>
      </c>
      <c r="F42" s="80" t="s">
        <v>92</v>
      </c>
      <c r="G42" s="80" t="s">
        <v>72</v>
      </c>
      <c r="H42" s="82" t="s">
        <v>33</v>
      </c>
      <c r="I42" s="83"/>
      <c r="J42" s="83"/>
      <c r="K42" s="84"/>
      <c r="L42" s="126" t="s">
        <v>23</v>
      </c>
      <c r="M42" s="126" t="s">
        <v>24</v>
      </c>
      <c r="N42" s="126" t="s">
        <v>25</v>
      </c>
      <c r="O42" s="106" t="s">
        <v>31</v>
      </c>
    </row>
    <row r="43" spans="1:15" s="1" customFormat="1" ht="28.5" customHeight="1">
      <c r="A43" s="174"/>
      <c r="B43" s="172"/>
      <c r="C43" s="107"/>
      <c r="D43" s="107"/>
      <c r="E43" s="81"/>
      <c r="F43" s="81"/>
      <c r="G43" s="81"/>
      <c r="H43" s="79" t="s">
        <v>88</v>
      </c>
      <c r="I43" s="79" t="s">
        <v>89</v>
      </c>
      <c r="J43" s="79" t="s">
        <v>90</v>
      </c>
      <c r="K43" s="79" t="s">
        <v>91</v>
      </c>
      <c r="L43" s="127"/>
      <c r="M43" s="127"/>
      <c r="N43" s="127"/>
      <c r="O43" s="120"/>
    </row>
    <row r="44" spans="1:15" s="1" customFormat="1" ht="28.5" customHeight="1">
      <c r="A44" s="175"/>
      <c r="B44" s="172"/>
      <c r="C44" s="108"/>
      <c r="D44" s="108"/>
      <c r="E44" s="61" t="s">
        <v>59</v>
      </c>
      <c r="F44" s="61" t="s">
        <v>59</v>
      </c>
      <c r="G44" s="61" t="s">
        <v>46</v>
      </c>
      <c r="H44" s="61" t="s">
        <v>46</v>
      </c>
      <c r="I44" s="61" t="s">
        <v>46</v>
      </c>
      <c r="J44" s="61" t="s">
        <v>46</v>
      </c>
      <c r="K44" s="61" t="s">
        <v>46</v>
      </c>
      <c r="L44" s="61" t="s">
        <v>46</v>
      </c>
      <c r="M44" s="61" t="s">
        <v>46</v>
      </c>
      <c r="N44" s="61" t="s">
        <v>46</v>
      </c>
      <c r="O44" s="121"/>
    </row>
    <row r="45" spans="1:15" s="1" customFormat="1" ht="21.75" customHeight="1">
      <c r="A45" s="118" t="s">
        <v>62</v>
      </c>
      <c r="B45" s="122" t="s">
        <v>66</v>
      </c>
      <c r="C45" s="42" t="s">
        <v>22</v>
      </c>
      <c r="D45" s="30" t="s">
        <v>6</v>
      </c>
      <c r="E45" s="24">
        <f>F45+G45+L45+M45+N45</f>
        <v>45000</v>
      </c>
      <c r="F45" s="59">
        <f>F46+F47+F48</f>
        <v>30000</v>
      </c>
      <c r="G45" s="85">
        <f>G46+G47+G48</f>
        <v>15000</v>
      </c>
      <c r="H45" s="86"/>
      <c r="I45" s="86"/>
      <c r="J45" s="86"/>
      <c r="K45" s="87"/>
      <c r="L45" s="24">
        <f>L46+L47+L48</f>
        <v>0</v>
      </c>
      <c r="M45" s="24">
        <f>M46+M47+M48</f>
        <v>0</v>
      </c>
      <c r="N45" s="24">
        <f>N46+N47+N48</f>
        <v>0</v>
      </c>
      <c r="O45" s="97" t="s">
        <v>3</v>
      </c>
    </row>
    <row r="46" spans="1:15" s="1" customFormat="1" ht="30.75" customHeight="1">
      <c r="A46" s="119"/>
      <c r="B46" s="123"/>
      <c r="C46" s="42" t="s">
        <v>22</v>
      </c>
      <c r="D46" s="34" t="s">
        <v>7</v>
      </c>
      <c r="E46" s="24">
        <f>F46+G46+L46+M46+N46</f>
        <v>0</v>
      </c>
      <c r="F46" s="59">
        <v>0</v>
      </c>
      <c r="G46" s="85">
        <v>0</v>
      </c>
      <c r="H46" s="86"/>
      <c r="I46" s="86"/>
      <c r="J46" s="86"/>
      <c r="K46" s="87"/>
      <c r="L46" s="24">
        <v>0</v>
      </c>
      <c r="M46" s="24">
        <v>0</v>
      </c>
      <c r="N46" s="24">
        <v>0</v>
      </c>
      <c r="O46" s="97"/>
    </row>
    <row r="47" spans="1:15" s="1" customFormat="1" ht="30.75" customHeight="1">
      <c r="A47" s="119"/>
      <c r="B47" s="123"/>
      <c r="C47" s="42" t="s">
        <v>22</v>
      </c>
      <c r="D47" s="34" t="s">
        <v>5</v>
      </c>
      <c r="E47" s="24">
        <f>F47+G47+L47+M47+N47</f>
        <v>0</v>
      </c>
      <c r="F47" s="59">
        <v>0</v>
      </c>
      <c r="G47" s="85">
        <v>0</v>
      </c>
      <c r="H47" s="86"/>
      <c r="I47" s="86"/>
      <c r="J47" s="86"/>
      <c r="K47" s="87"/>
      <c r="L47" s="24">
        <v>0</v>
      </c>
      <c r="M47" s="24">
        <v>0</v>
      </c>
      <c r="N47" s="24">
        <v>0</v>
      </c>
      <c r="O47" s="97"/>
    </row>
    <row r="48" spans="1:15" s="1" customFormat="1" ht="45.75" customHeight="1">
      <c r="A48" s="119"/>
      <c r="B48" s="124"/>
      <c r="C48" s="42" t="s">
        <v>22</v>
      </c>
      <c r="D48" s="34" t="s">
        <v>2</v>
      </c>
      <c r="E48" s="24">
        <f>F48+G48+L48+M48+N48</f>
        <v>45000</v>
      </c>
      <c r="F48" s="59">
        <f>20000+10000</f>
        <v>30000</v>
      </c>
      <c r="G48" s="85">
        <v>15000</v>
      </c>
      <c r="H48" s="86"/>
      <c r="I48" s="86"/>
      <c r="J48" s="86"/>
      <c r="K48" s="87"/>
      <c r="L48" s="24">
        <v>0</v>
      </c>
      <c r="M48" s="24">
        <v>0</v>
      </c>
      <c r="N48" s="24">
        <v>0</v>
      </c>
      <c r="O48" s="97"/>
    </row>
    <row r="49" spans="1:15" s="1" customFormat="1" ht="13.5" customHeight="1">
      <c r="A49" s="107"/>
      <c r="B49" s="122" t="s">
        <v>54</v>
      </c>
      <c r="C49" s="106" t="s">
        <v>31</v>
      </c>
      <c r="D49" s="106" t="s">
        <v>31</v>
      </c>
      <c r="E49" s="125" t="s">
        <v>32</v>
      </c>
      <c r="F49" s="80" t="s">
        <v>92</v>
      </c>
      <c r="G49" s="80" t="s">
        <v>72</v>
      </c>
      <c r="H49" s="82" t="s">
        <v>33</v>
      </c>
      <c r="I49" s="83"/>
      <c r="J49" s="83"/>
      <c r="K49" s="84"/>
      <c r="L49" s="126" t="s">
        <v>23</v>
      </c>
      <c r="M49" s="126" t="s">
        <v>24</v>
      </c>
      <c r="N49" s="126" t="s">
        <v>25</v>
      </c>
      <c r="O49" s="106" t="s">
        <v>31</v>
      </c>
    </row>
    <row r="50" spans="1:15" s="1" customFormat="1" ht="32.25" customHeight="1">
      <c r="A50" s="107"/>
      <c r="B50" s="143"/>
      <c r="C50" s="107"/>
      <c r="D50" s="107"/>
      <c r="E50" s="81"/>
      <c r="F50" s="81"/>
      <c r="G50" s="81"/>
      <c r="H50" s="79" t="s">
        <v>88</v>
      </c>
      <c r="I50" s="79" t="s">
        <v>89</v>
      </c>
      <c r="J50" s="79" t="s">
        <v>90</v>
      </c>
      <c r="K50" s="79" t="s">
        <v>91</v>
      </c>
      <c r="L50" s="127"/>
      <c r="M50" s="127"/>
      <c r="N50" s="127"/>
      <c r="O50" s="107"/>
    </row>
    <row r="51" spans="1:15" s="1" customFormat="1" ht="27.75" customHeight="1">
      <c r="A51" s="108"/>
      <c r="B51" s="144"/>
      <c r="C51" s="108"/>
      <c r="D51" s="108"/>
      <c r="E51" s="61">
        <v>90</v>
      </c>
      <c r="F51" s="61">
        <v>90</v>
      </c>
      <c r="G51" s="61">
        <v>90</v>
      </c>
      <c r="H51" s="61">
        <v>90</v>
      </c>
      <c r="I51" s="61">
        <v>90</v>
      </c>
      <c r="J51" s="61">
        <v>90</v>
      </c>
      <c r="K51" s="61">
        <v>90</v>
      </c>
      <c r="L51" s="61">
        <v>0</v>
      </c>
      <c r="M51" s="61">
        <v>0</v>
      </c>
      <c r="N51" s="61">
        <v>0</v>
      </c>
      <c r="O51" s="108"/>
    </row>
    <row r="52" spans="1:15" s="1" customFormat="1" ht="21.75" customHeight="1">
      <c r="A52" s="118" t="s">
        <v>71</v>
      </c>
      <c r="B52" s="122" t="s">
        <v>21</v>
      </c>
      <c r="C52" s="42" t="s">
        <v>22</v>
      </c>
      <c r="D52" s="30" t="s">
        <v>6</v>
      </c>
      <c r="E52" s="24">
        <f>F52+G52+L52+M52+N52</f>
        <v>21500</v>
      </c>
      <c r="F52" s="59">
        <f>F53+F54+F55</f>
        <v>15000</v>
      </c>
      <c r="G52" s="85">
        <f>G53+G54+G55</f>
        <v>6500</v>
      </c>
      <c r="H52" s="86"/>
      <c r="I52" s="86"/>
      <c r="J52" s="86"/>
      <c r="K52" s="87"/>
      <c r="L52" s="24">
        <f>L53+L54+L55</f>
        <v>0</v>
      </c>
      <c r="M52" s="24">
        <f>M53+M54+M55</f>
        <v>0</v>
      </c>
      <c r="N52" s="24">
        <f>N53+N54+N55</f>
        <v>0</v>
      </c>
      <c r="O52" s="97" t="s">
        <v>3</v>
      </c>
    </row>
    <row r="53" spans="1:15" s="1" customFormat="1" ht="45.75" customHeight="1">
      <c r="A53" s="119"/>
      <c r="B53" s="123"/>
      <c r="C53" s="42" t="s">
        <v>22</v>
      </c>
      <c r="D53" s="34" t="s">
        <v>7</v>
      </c>
      <c r="E53" s="24">
        <f>F53+G53+L53+M53+N53</f>
        <v>0</v>
      </c>
      <c r="F53" s="59">
        <v>0</v>
      </c>
      <c r="G53" s="85">
        <v>0</v>
      </c>
      <c r="H53" s="86"/>
      <c r="I53" s="86"/>
      <c r="J53" s="86"/>
      <c r="K53" s="87"/>
      <c r="L53" s="24">
        <v>0</v>
      </c>
      <c r="M53" s="24">
        <v>0</v>
      </c>
      <c r="N53" s="24">
        <v>0</v>
      </c>
      <c r="O53" s="97"/>
    </row>
    <row r="54" spans="1:15" s="1" customFormat="1" ht="45.75" customHeight="1">
      <c r="A54" s="119"/>
      <c r="B54" s="123"/>
      <c r="C54" s="42" t="s">
        <v>22</v>
      </c>
      <c r="D54" s="34" t="s">
        <v>5</v>
      </c>
      <c r="E54" s="24">
        <f>F54+G54+L54+M54+N54</f>
        <v>0</v>
      </c>
      <c r="F54" s="59">
        <v>0</v>
      </c>
      <c r="G54" s="85">
        <v>0</v>
      </c>
      <c r="H54" s="86"/>
      <c r="I54" s="86"/>
      <c r="J54" s="86"/>
      <c r="K54" s="87"/>
      <c r="L54" s="24">
        <v>0</v>
      </c>
      <c r="M54" s="24">
        <v>0</v>
      </c>
      <c r="N54" s="24">
        <v>0</v>
      </c>
      <c r="O54" s="97"/>
    </row>
    <row r="55" spans="1:15" s="1" customFormat="1" ht="45.75" customHeight="1">
      <c r="A55" s="119"/>
      <c r="B55" s="124"/>
      <c r="C55" s="42" t="s">
        <v>22</v>
      </c>
      <c r="D55" s="34" t="s">
        <v>2</v>
      </c>
      <c r="E55" s="24">
        <f>F55+G55+L55+M55+N55</f>
        <v>21500</v>
      </c>
      <c r="F55" s="59">
        <f>10000+5000</f>
        <v>15000</v>
      </c>
      <c r="G55" s="85">
        <v>6500</v>
      </c>
      <c r="H55" s="86"/>
      <c r="I55" s="86"/>
      <c r="J55" s="86"/>
      <c r="K55" s="87"/>
      <c r="L55" s="24">
        <v>0</v>
      </c>
      <c r="M55" s="24">
        <v>0</v>
      </c>
      <c r="N55" s="24">
        <v>0</v>
      </c>
      <c r="O55" s="97"/>
    </row>
    <row r="56" spans="1:15" s="1" customFormat="1" ht="12" customHeight="1">
      <c r="A56" s="107"/>
      <c r="B56" s="122" t="s">
        <v>55</v>
      </c>
      <c r="C56" s="115" t="s">
        <v>31</v>
      </c>
      <c r="D56" s="106" t="s">
        <v>31</v>
      </c>
      <c r="E56" s="125" t="s">
        <v>32</v>
      </c>
      <c r="F56" s="80" t="s">
        <v>92</v>
      </c>
      <c r="G56" s="80" t="s">
        <v>72</v>
      </c>
      <c r="H56" s="82" t="s">
        <v>33</v>
      </c>
      <c r="I56" s="83"/>
      <c r="J56" s="83"/>
      <c r="K56" s="84"/>
      <c r="L56" s="126" t="s">
        <v>23</v>
      </c>
      <c r="M56" s="126" t="s">
        <v>24</v>
      </c>
      <c r="N56" s="126" t="s">
        <v>25</v>
      </c>
      <c r="O56" s="106" t="s">
        <v>31</v>
      </c>
    </row>
    <row r="57" spans="1:15" s="1" customFormat="1" ht="30" customHeight="1">
      <c r="A57" s="107"/>
      <c r="B57" s="143"/>
      <c r="C57" s="107"/>
      <c r="D57" s="107"/>
      <c r="E57" s="81"/>
      <c r="F57" s="81"/>
      <c r="G57" s="81"/>
      <c r="H57" s="79" t="s">
        <v>88</v>
      </c>
      <c r="I57" s="79" t="s">
        <v>89</v>
      </c>
      <c r="J57" s="79" t="s">
        <v>90</v>
      </c>
      <c r="K57" s="79" t="s">
        <v>91</v>
      </c>
      <c r="L57" s="127"/>
      <c r="M57" s="127"/>
      <c r="N57" s="127"/>
      <c r="O57" s="107"/>
    </row>
    <row r="58" spans="1:15" s="1" customFormat="1" ht="24.75" customHeight="1">
      <c r="A58" s="108"/>
      <c r="B58" s="144"/>
      <c r="C58" s="108"/>
      <c r="D58" s="108"/>
      <c r="E58" s="61" t="s">
        <v>82</v>
      </c>
      <c r="F58" s="61" t="s">
        <v>44</v>
      </c>
      <c r="G58" s="61" t="s">
        <v>44</v>
      </c>
      <c r="H58" s="61" t="s">
        <v>46</v>
      </c>
      <c r="I58" s="61" t="s">
        <v>47</v>
      </c>
      <c r="J58" s="61" t="s">
        <v>44</v>
      </c>
      <c r="K58" s="61" t="s">
        <v>44</v>
      </c>
      <c r="L58" s="61">
        <v>0</v>
      </c>
      <c r="M58" s="61">
        <v>0</v>
      </c>
      <c r="N58" s="61">
        <v>0</v>
      </c>
      <c r="O58" s="108"/>
    </row>
    <row r="59" spans="1:15" s="1" customFormat="1" ht="24.75" customHeight="1">
      <c r="A59" s="145" t="s">
        <v>45</v>
      </c>
      <c r="B59" s="112" t="s">
        <v>39</v>
      </c>
      <c r="C59" s="42" t="s">
        <v>22</v>
      </c>
      <c r="D59" s="29" t="s">
        <v>6</v>
      </c>
      <c r="E59" s="20">
        <f>F59+G59+L59+M59+N59</f>
        <v>3766.71</v>
      </c>
      <c r="F59" s="60">
        <f>F60+F61+F62</f>
        <v>3766.71</v>
      </c>
      <c r="G59" s="94">
        <f>G60+G61+G62</f>
        <v>0</v>
      </c>
      <c r="H59" s="86"/>
      <c r="I59" s="86"/>
      <c r="J59" s="86"/>
      <c r="K59" s="87"/>
      <c r="L59" s="20">
        <f>L60+L61+L62</f>
        <v>0</v>
      </c>
      <c r="M59" s="20">
        <f>M60+M61+M62</f>
        <v>0</v>
      </c>
      <c r="N59" s="20">
        <f>N60+N61+N62</f>
        <v>0</v>
      </c>
      <c r="O59" s="148" t="s">
        <v>31</v>
      </c>
    </row>
    <row r="60" spans="1:15" s="1" customFormat="1" ht="36.75" customHeight="1">
      <c r="A60" s="116"/>
      <c r="B60" s="146"/>
      <c r="C60" s="42" t="s">
        <v>22</v>
      </c>
      <c r="D60" s="38" t="s">
        <v>7</v>
      </c>
      <c r="E60" s="20">
        <f>F60+G60+L60+M60+N60</f>
        <v>0</v>
      </c>
      <c r="F60" s="60">
        <f>F71</f>
        <v>0</v>
      </c>
      <c r="G60" s="94">
        <f>G64</f>
        <v>0</v>
      </c>
      <c r="H60" s="86"/>
      <c r="I60" s="86"/>
      <c r="J60" s="86"/>
      <c r="K60" s="87"/>
      <c r="L60" s="20">
        <f aca="true" t="shared" si="1" ref="L60:N62">L64</f>
        <v>0</v>
      </c>
      <c r="M60" s="20">
        <f t="shared" si="1"/>
        <v>0</v>
      </c>
      <c r="N60" s="20">
        <f t="shared" si="1"/>
        <v>0</v>
      </c>
      <c r="O60" s="120"/>
    </row>
    <row r="61" spans="1:15" s="1" customFormat="1" ht="38.25" customHeight="1">
      <c r="A61" s="116"/>
      <c r="B61" s="146"/>
      <c r="C61" s="42" t="s">
        <v>22</v>
      </c>
      <c r="D61" s="38" t="s">
        <v>5</v>
      </c>
      <c r="E61" s="20">
        <f>F61+G61+L61+M61+N61</f>
        <v>2467.19</v>
      </c>
      <c r="F61" s="60">
        <f>F72</f>
        <v>2467.19</v>
      </c>
      <c r="G61" s="94">
        <f>G65</f>
        <v>0</v>
      </c>
      <c r="H61" s="86"/>
      <c r="I61" s="86"/>
      <c r="J61" s="86"/>
      <c r="K61" s="87"/>
      <c r="L61" s="20">
        <f t="shared" si="1"/>
        <v>0</v>
      </c>
      <c r="M61" s="20">
        <f t="shared" si="1"/>
        <v>0</v>
      </c>
      <c r="N61" s="20">
        <f t="shared" si="1"/>
        <v>0</v>
      </c>
      <c r="O61" s="120"/>
    </row>
    <row r="62" spans="1:15" s="1" customFormat="1" ht="40.5" customHeight="1">
      <c r="A62" s="117"/>
      <c r="B62" s="147"/>
      <c r="C62" s="42" t="s">
        <v>22</v>
      </c>
      <c r="D62" s="38" t="s">
        <v>2</v>
      </c>
      <c r="E62" s="20">
        <f>F62+G62+L62+M62+N62</f>
        <v>1299.52</v>
      </c>
      <c r="F62" s="60">
        <f>F73</f>
        <v>1299.52</v>
      </c>
      <c r="G62" s="94">
        <f>G66</f>
        <v>0</v>
      </c>
      <c r="H62" s="86"/>
      <c r="I62" s="86"/>
      <c r="J62" s="86"/>
      <c r="K62" s="87"/>
      <c r="L62" s="20">
        <f t="shared" si="1"/>
        <v>0</v>
      </c>
      <c r="M62" s="20">
        <f t="shared" si="1"/>
        <v>0</v>
      </c>
      <c r="N62" s="20">
        <f t="shared" si="1"/>
        <v>0</v>
      </c>
      <c r="O62" s="121"/>
    </row>
    <row r="63" spans="1:15" s="1" customFormat="1" ht="24.75" customHeight="1" hidden="1">
      <c r="A63" s="118"/>
      <c r="B63" s="149"/>
      <c r="C63" s="40"/>
      <c r="D63" s="30"/>
      <c r="E63" s="24"/>
      <c r="F63" s="59"/>
      <c r="G63" s="85"/>
      <c r="H63" s="86"/>
      <c r="I63" s="86"/>
      <c r="J63" s="86"/>
      <c r="K63" s="87"/>
      <c r="L63" s="58"/>
      <c r="M63" s="24"/>
      <c r="N63" s="24"/>
      <c r="O63" s="152"/>
    </row>
    <row r="64" spans="1:15" s="1" customFormat="1" ht="24.75" customHeight="1" hidden="1">
      <c r="A64" s="107"/>
      <c r="B64" s="150"/>
      <c r="C64" s="40"/>
      <c r="D64" s="30"/>
      <c r="E64" s="24"/>
      <c r="F64" s="59"/>
      <c r="G64" s="85"/>
      <c r="H64" s="86"/>
      <c r="I64" s="86"/>
      <c r="J64" s="86"/>
      <c r="K64" s="87"/>
      <c r="L64" s="58"/>
      <c r="M64" s="24"/>
      <c r="N64" s="24"/>
      <c r="O64" s="153"/>
    </row>
    <row r="65" spans="1:15" s="1" customFormat="1" ht="30.75" customHeight="1" hidden="1">
      <c r="A65" s="107"/>
      <c r="B65" s="150"/>
      <c r="C65" s="40"/>
      <c r="D65" s="30"/>
      <c r="E65" s="24"/>
      <c r="F65" s="59"/>
      <c r="G65" s="85"/>
      <c r="H65" s="86"/>
      <c r="I65" s="86"/>
      <c r="J65" s="86"/>
      <c r="K65" s="87"/>
      <c r="L65" s="58"/>
      <c r="M65" s="24"/>
      <c r="N65" s="24"/>
      <c r="O65" s="153"/>
    </row>
    <row r="66" spans="1:15" s="1" customFormat="1" ht="47.25" customHeight="1" hidden="1">
      <c r="A66" s="107"/>
      <c r="B66" s="151"/>
      <c r="C66" s="40"/>
      <c r="D66" s="30"/>
      <c r="E66" s="24"/>
      <c r="F66" s="59"/>
      <c r="G66" s="85"/>
      <c r="H66" s="86"/>
      <c r="I66" s="86"/>
      <c r="J66" s="86"/>
      <c r="K66" s="87"/>
      <c r="L66" s="58"/>
      <c r="M66" s="24"/>
      <c r="N66" s="24"/>
      <c r="O66" s="153"/>
    </row>
    <row r="67" spans="1:15" s="1" customFormat="1" ht="18" customHeight="1" hidden="1">
      <c r="A67" s="107"/>
      <c r="B67" s="149"/>
      <c r="C67" s="106"/>
      <c r="D67" s="106"/>
      <c r="E67" s="138"/>
      <c r="F67" s="140"/>
      <c r="G67" s="140"/>
      <c r="H67" s="169"/>
      <c r="I67" s="170"/>
      <c r="J67" s="170"/>
      <c r="K67" s="171"/>
      <c r="L67" s="141"/>
      <c r="M67" s="141"/>
      <c r="N67" s="141"/>
      <c r="O67" s="107"/>
    </row>
    <row r="68" spans="1:15" s="1" customFormat="1" ht="31.5" customHeight="1" hidden="1">
      <c r="A68" s="107"/>
      <c r="B68" s="150"/>
      <c r="C68" s="107"/>
      <c r="D68" s="107"/>
      <c r="E68" s="139"/>
      <c r="F68" s="139"/>
      <c r="G68" s="139"/>
      <c r="H68" s="32"/>
      <c r="I68" s="32"/>
      <c r="J68" s="32"/>
      <c r="K68" s="32"/>
      <c r="L68" s="142"/>
      <c r="M68" s="142"/>
      <c r="N68" s="142"/>
      <c r="O68" s="120"/>
    </row>
    <row r="69" spans="1:15" s="1" customFormat="1" ht="24.75" customHeight="1" hidden="1">
      <c r="A69" s="108"/>
      <c r="B69" s="151"/>
      <c r="C69" s="108"/>
      <c r="D69" s="108"/>
      <c r="E69" s="36"/>
      <c r="F69" s="32"/>
      <c r="G69" s="32"/>
      <c r="H69" s="26"/>
      <c r="I69" s="26"/>
      <c r="J69" s="26"/>
      <c r="K69" s="26"/>
      <c r="L69" s="36"/>
      <c r="M69" s="27"/>
      <c r="N69" s="27"/>
      <c r="O69" s="121"/>
    </row>
    <row r="70" spans="1:15" s="1" customFormat="1" ht="24.75" customHeight="1">
      <c r="A70" s="118" t="s">
        <v>48</v>
      </c>
      <c r="B70" s="122" t="s">
        <v>40</v>
      </c>
      <c r="C70" s="40" t="s">
        <v>22</v>
      </c>
      <c r="D70" s="30" t="s">
        <v>6</v>
      </c>
      <c r="E70" s="24">
        <f>F70+G70+L70+M70+N70</f>
        <v>3766.71</v>
      </c>
      <c r="F70" s="59">
        <f>F71+F72+F73</f>
        <v>3766.71</v>
      </c>
      <c r="G70" s="85">
        <f>G71+G72+G73</f>
        <v>0</v>
      </c>
      <c r="H70" s="86"/>
      <c r="I70" s="86"/>
      <c r="J70" s="86"/>
      <c r="K70" s="87"/>
      <c r="L70" s="24">
        <f>L71+L72+L73</f>
        <v>0</v>
      </c>
      <c r="M70" s="24">
        <f>M71+M72+M73</f>
        <v>0</v>
      </c>
      <c r="N70" s="24">
        <f>N71+N72+N73</f>
        <v>0</v>
      </c>
      <c r="O70" s="159" t="s">
        <v>53</v>
      </c>
    </row>
    <row r="71" spans="1:15" s="1" customFormat="1" ht="28.5" customHeight="1">
      <c r="A71" s="107"/>
      <c r="B71" s="143"/>
      <c r="C71" s="40" t="s">
        <v>22</v>
      </c>
      <c r="D71" s="30" t="s">
        <v>7</v>
      </c>
      <c r="E71" s="24">
        <f>F71+G71+L71+M71+N71</f>
        <v>0</v>
      </c>
      <c r="F71" s="59">
        <v>0</v>
      </c>
      <c r="G71" s="85">
        <v>0</v>
      </c>
      <c r="H71" s="86"/>
      <c r="I71" s="86"/>
      <c r="J71" s="86"/>
      <c r="K71" s="87"/>
      <c r="L71" s="24">
        <v>0</v>
      </c>
      <c r="M71" s="24">
        <v>0</v>
      </c>
      <c r="N71" s="24">
        <v>0</v>
      </c>
      <c r="O71" s="160"/>
    </row>
    <row r="72" spans="1:15" s="1" customFormat="1" ht="30" customHeight="1">
      <c r="A72" s="107"/>
      <c r="B72" s="143"/>
      <c r="C72" s="40" t="s">
        <v>22</v>
      </c>
      <c r="D72" s="30" t="s">
        <v>5</v>
      </c>
      <c r="E72" s="24">
        <f>F72+G72+L72+M72+N72</f>
        <v>2467.19</v>
      </c>
      <c r="F72" s="59">
        <v>2467.19</v>
      </c>
      <c r="G72" s="85">
        <v>0</v>
      </c>
      <c r="H72" s="86"/>
      <c r="I72" s="86"/>
      <c r="J72" s="86"/>
      <c r="K72" s="87"/>
      <c r="L72" s="24">
        <v>0</v>
      </c>
      <c r="M72" s="24">
        <v>0</v>
      </c>
      <c r="N72" s="24">
        <v>0</v>
      </c>
      <c r="O72" s="160"/>
    </row>
    <row r="73" spans="1:15" s="1" customFormat="1" ht="37.5" customHeight="1">
      <c r="A73" s="107"/>
      <c r="B73" s="144"/>
      <c r="C73" s="40" t="s">
        <v>22</v>
      </c>
      <c r="D73" s="30" t="s">
        <v>2</v>
      </c>
      <c r="E73" s="24">
        <f>F73+G73+L73+M73+N73</f>
        <v>1299.52</v>
      </c>
      <c r="F73" s="59">
        <v>1299.52</v>
      </c>
      <c r="G73" s="85">
        <v>0</v>
      </c>
      <c r="H73" s="86"/>
      <c r="I73" s="86"/>
      <c r="J73" s="86"/>
      <c r="K73" s="87"/>
      <c r="L73" s="24">
        <v>0</v>
      </c>
      <c r="M73" s="24">
        <v>0</v>
      </c>
      <c r="N73" s="24">
        <v>0</v>
      </c>
      <c r="O73" s="81"/>
    </row>
    <row r="74" spans="1:15" s="1" customFormat="1" ht="15" customHeight="1">
      <c r="A74" s="107"/>
      <c r="B74" s="122" t="s">
        <v>52</v>
      </c>
      <c r="C74" s="148" t="s">
        <v>31</v>
      </c>
      <c r="D74" s="154" t="s">
        <v>31</v>
      </c>
      <c r="E74" s="125" t="s">
        <v>32</v>
      </c>
      <c r="F74" s="80" t="s">
        <v>92</v>
      </c>
      <c r="G74" s="80" t="s">
        <v>72</v>
      </c>
      <c r="H74" s="82" t="s">
        <v>33</v>
      </c>
      <c r="I74" s="83"/>
      <c r="J74" s="83"/>
      <c r="K74" s="84"/>
      <c r="L74" s="126" t="s">
        <v>23</v>
      </c>
      <c r="M74" s="126" t="s">
        <v>24</v>
      </c>
      <c r="N74" s="126" t="s">
        <v>25</v>
      </c>
      <c r="O74" s="148" t="s">
        <v>31</v>
      </c>
    </row>
    <row r="75" spans="1:15" s="1" customFormat="1" ht="27.75" customHeight="1">
      <c r="A75" s="107"/>
      <c r="B75" s="143"/>
      <c r="C75" s="107"/>
      <c r="D75" s="155"/>
      <c r="E75" s="81"/>
      <c r="F75" s="81"/>
      <c r="G75" s="81"/>
      <c r="H75" s="79" t="s">
        <v>88</v>
      </c>
      <c r="I75" s="79" t="s">
        <v>89</v>
      </c>
      <c r="J75" s="79" t="s">
        <v>90</v>
      </c>
      <c r="K75" s="79" t="s">
        <v>91</v>
      </c>
      <c r="L75" s="127"/>
      <c r="M75" s="127"/>
      <c r="N75" s="127"/>
      <c r="O75" s="107"/>
    </row>
    <row r="76" spans="1:15" s="1" customFormat="1" ht="31.5" customHeight="1">
      <c r="A76" s="108"/>
      <c r="B76" s="144"/>
      <c r="C76" s="108"/>
      <c r="D76" s="156"/>
      <c r="E76" s="72">
        <v>1</v>
      </c>
      <c r="F76" s="70">
        <v>1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2">
        <v>0</v>
      </c>
      <c r="M76" s="72">
        <v>0</v>
      </c>
      <c r="N76" s="72">
        <v>0</v>
      </c>
      <c r="O76" s="108"/>
    </row>
    <row r="77" spans="1:15" s="1" customFormat="1" ht="21.75" customHeight="1">
      <c r="A77" s="109" t="s">
        <v>49</v>
      </c>
      <c r="B77" s="112" t="s">
        <v>16</v>
      </c>
      <c r="C77" s="42" t="s">
        <v>22</v>
      </c>
      <c r="D77" s="29" t="s">
        <v>6</v>
      </c>
      <c r="E77" s="19">
        <f>E78+E79+E80</f>
        <v>55839.45</v>
      </c>
      <c r="F77" s="60">
        <f>F78+F79+F80</f>
        <v>55839.45</v>
      </c>
      <c r="G77" s="158">
        <f>G78+G79+G80</f>
        <v>0</v>
      </c>
      <c r="H77" s="89"/>
      <c r="I77" s="89"/>
      <c r="J77" s="89"/>
      <c r="K77" s="90"/>
      <c r="L77" s="19">
        <f>L78+L79+L80</f>
        <v>0</v>
      </c>
      <c r="M77" s="19">
        <f>M78+M79+M80</f>
        <v>0</v>
      </c>
      <c r="N77" s="19">
        <f>N78+N79+N80</f>
        <v>0</v>
      </c>
      <c r="O77" s="157" t="s">
        <v>31</v>
      </c>
    </row>
    <row r="78" spans="1:15" s="1" customFormat="1" ht="42.75" customHeight="1">
      <c r="A78" s="110"/>
      <c r="B78" s="113"/>
      <c r="C78" s="42" t="s">
        <v>22</v>
      </c>
      <c r="D78" s="38" t="s">
        <v>7</v>
      </c>
      <c r="E78" s="19">
        <f>F78+G78+L78+M78+N78</f>
        <v>0</v>
      </c>
      <c r="F78" s="60">
        <f aca="true" t="shared" si="2" ref="F78:G80">F82</f>
        <v>0</v>
      </c>
      <c r="G78" s="158">
        <f t="shared" si="2"/>
        <v>0</v>
      </c>
      <c r="H78" s="89"/>
      <c r="I78" s="89"/>
      <c r="J78" s="89"/>
      <c r="K78" s="90"/>
      <c r="L78" s="19">
        <f>L82</f>
        <v>0</v>
      </c>
      <c r="M78" s="19">
        <f>M82</f>
        <v>0</v>
      </c>
      <c r="N78" s="19">
        <f>N82</f>
        <v>0</v>
      </c>
      <c r="O78" s="157"/>
    </row>
    <row r="79" spans="1:15" s="1" customFormat="1" ht="39" customHeight="1">
      <c r="A79" s="110"/>
      <c r="B79" s="113"/>
      <c r="C79" s="42" t="s">
        <v>22</v>
      </c>
      <c r="D79" s="38" t="s">
        <v>5</v>
      </c>
      <c r="E79" s="19">
        <f>F79+G79+L79+M79+N79</f>
        <v>36574.83</v>
      </c>
      <c r="F79" s="60">
        <f t="shared" si="2"/>
        <v>36574.83</v>
      </c>
      <c r="G79" s="158">
        <f t="shared" si="2"/>
        <v>0</v>
      </c>
      <c r="H79" s="89"/>
      <c r="I79" s="89"/>
      <c r="J79" s="89"/>
      <c r="K79" s="90"/>
      <c r="L79" s="19">
        <f>L83+L86</f>
        <v>0</v>
      </c>
      <c r="M79" s="19">
        <f>M83+M86</f>
        <v>0</v>
      </c>
      <c r="N79" s="19">
        <f>N83+N86</f>
        <v>0</v>
      </c>
      <c r="O79" s="157"/>
    </row>
    <row r="80" spans="1:15" s="1" customFormat="1" ht="40.5" customHeight="1">
      <c r="A80" s="111"/>
      <c r="B80" s="114"/>
      <c r="C80" s="42" t="s">
        <v>22</v>
      </c>
      <c r="D80" s="38" t="s">
        <v>2</v>
      </c>
      <c r="E80" s="19">
        <f>F80+G80+L80+M80+N80</f>
        <v>19264.62</v>
      </c>
      <c r="F80" s="60">
        <f t="shared" si="2"/>
        <v>19264.62</v>
      </c>
      <c r="G80" s="158">
        <f t="shared" si="2"/>
        <v>0</v>
      </c>
      <c r="H80" s="89"/>
      <c r="I80" s="89"/>
      <c r="J80" s="89"/>
      <c r="K80" s="90"/>
      <c r="L80" s="19">
        <f>L84</f>
        <v>0</v>
      </c>
      <c r="M80" s="19">
        <f>M84</f>
        <v>0</v>
      </c>
      <c r="N80" s="19">
        <f>N84</f>
        <v>0</v>
      </c>
      <c r="O80" s="157"/>
    </row>
    <row r="81" spans="1:15" s="1" customFormat="1" ht="21" customHeight="1">
      <c r="A81" s="126" t="s">
        <v>50</v>
      </c>
      <c r="B81" s="122" t="s">
        <v>29</v>
      </c>
      <c r="C81" s="40" t="s">
        <v>22</v>
      </c>
      <c r="D81" s="30" t="s">
        <v>6</v>
      </c>
      <c r="E81" s="23">
        <f>E82+E83+E84</f>
        <v>55839.45</v>
      </c>
      <c r="F81" s="59">
        <f>F82+F83+F84</f>
        <v>55839.45</v>
      </c>
      <c r="G81" s="85">
        <f>G82+G83+G84</f>
        <v>0</v>
      </c>
      <c r="H81" s="86"/>
      <c r="I81" s="86"/>
      <c r="J81" s="86"/>
      <c r="K81" s="87"/>
      <c r="L81" s="23">
        <f>L82+L83+L84</f>
        <v>0</v>
      </c>
      <c r="M81" s="23">
        <f>M82+M83+M84</f>
        <v>0</v>
      </c>
      <c r="N81" s="23">
        <f>N82+N83+N84</f>
        <v>0</v>
      </c>
      <c r="O81" s="97" t="s">
        <v>3</v>
      </c>
    </row>
    <row r="82" spans="1:15" s="1" customFormat="1" ht="29.25" customHeight="1">
      <c r="A82" s="131"/>
      <c r="B82" s="123"/>
      <c r="C82" s="40" t="s">
        <v>22</v>
      </c>
      <c r="D82" s="34" t="s">
        <v>7</v>
      </c>
      <c r="E82" s="23">
        <f>F82+G82+L82+M82+N82</f>
        <v>0</v>
      </c>
      <c r="F82" s="59">
        <v>0</v>
      </c>
      <c r="G82" s="85">
        <v>0</v>
      </c>
      <c r="H82" s="86"/>
      <c r="I82" s="86"/>
      <c r="J82" s="86"/>
      <c r="K82" s="87"/>
      <c r="L82" s="23">
        <v>0</v>
      </c>
      <c r="M82" s="23">
        <v>0</v>
      </c>
      <c r="N82" s="23">
        <v>0</v>
      </c>
      <c r="O82" s="97"/>
    </row>
    <row r="83" spans="1:15" s="1" customFormat="1" ht="27.75" customHeight="1">
      <c r="A83" s="131"/>
      <c r="B83" s="123"/>
      <c r="C83" s="40" t="s">
        <v>22</v>
      </c>
      <c r="D83" s="34" t="s">
        <v>5</v>
      </c>
      <c r="E83" s="23">
        <f>F83+G83+L83+M83+N83</f>
        <v>36574.83</v>
      </c>
      <c r="F83" s="59">
        <v>36574.83</v>
      </c>
      <c r="G83" s="85">
        <v>0</v>
      </c>
      <c r="H83" s="86"/>
      <c r="I83" s="86"/>
      <c r="J83" s="86"/>
      <c r="K83" s="87"/>
      <c r="L83" s="23">
        <v>0</v>
      </c>
      <c r="M83" s="23">
        <v>0</v>
      </c>
      <c r="N83" s="23">
        <v>0</v>
      </c>
      <c r="O83" s="97"/>
    </row>
    <row r="84" spans="1:15" s="1" customFormat="1" ht="41.25" customHeight="1">
      <c r="A84" s="131"/>
      <c r="B84" s="124"/>
      <c r="C84" s="40" t="s">
        <v>22</v>
      </c>
      <c r="D84" s="34" t="s">
        <v>2</v>
      </c>
      <c r="E84" s="16">
        <f>F84+G84+L84+M84+N84</f>
        <v>19264.62</v>
      </c>
      <c r="F84" s="59">
        <v>19264.62</v>
      </c>
      <c r="G84" s="88">
        <v>0</v>
      </c>
      <c r="H84" s="89"/>
      <c r="I84" s="89"/>
      <c r="J84" s="89"/>
      <c r="K84" s="90"/>
      <c r="L84" s="16">
        <v>0</v>
      </c>
      <c r="M84" s="16">
        <v>0</v>
      </c>
      <c r="N84" s="16">
        <v>0</v>
      </c>
      <c r="O84" s="97"/>
    </row>
    <row r="85" spans="1:15" s="1" customFormat="1" ht="15.75" customHeight="1">
      <c r="A85" s="162"/>
      <c r="B85" s="164" t="s">
        <v>94</v>
      </c>
      <c r="C85" s="106" t="s">
        <v>31</v>
      </c>
      <c r="D85" s="106" t="s">
        <v>31</v>
      </c>
      <c r="E85" s="125" t="s">
        <v>32</v>
      </c>
      <c r="F85" s="80" t="s">
        <v>92</v>
      </c>
      <c r="G85" s="80" t="s">
        <v>72</v>
      </c>
      <c r="H85" s="82" t="s">
        <v>33</v>
      </c>
      <c r="I85" s="83"/>
      <c r="J85" s="83"/>
      <c r="K85" s="84"/>
      <c r="L85" s="126" t="s">
        <v>23</v>
      </c>
      <c r="M85" s="126" t="s">
        <v>24</v>
      </c>
      <c r="N85" s="126" t="s">
        <v>25</v>
      </c>
      <c r="O85" s="106" t="s">
        <v>31</v>
      </c>
    </row>
    <row r="86" spans="1:15" s="1" customFormat="1" ht="30.75" customHeight="1">
      <c r="A86" s="162"/>
      <c r="B86" s="164"/>
      <c r="C86" s="107"/>
      <c r="D86" s="107"/>
      <c r="E86" s="81"/>
      <c r="F86" s="81"/>
      <c r="G86" s="81"/>
      <c r="H86" s="79" t="s">
        <v>88</v>
      </c>
      <c r="I86" s="79" t="s">
        <v>89</v>
      </c>
      <c r="J86" s="79" t="s">
        <v>90</v>
      </c>
      <c r="K86" s="79" t="s">
        <v>91</v>
      </c>
      <c r="L86" s="127"/>
      <c r="M86" s="127"/>
      <c r="N86" s="127"/>
      <c r="O86" s="176"/>
    </row>
    <row r="87" spans="1:15" s="1" customFormat="1" ht="18" customHeight="1">
      <c r="A87" s="163"/>
      <c r="B87" s="165"/>
      <c r="C87" s="108"/>
      <c r="D87" s="108"/>
      <c r="E87" s="73" t="s">
        <v>45</v>
      </c>
      <c r="F87" s="73">
        <v>2</v>
      </c>
      <c r="G87" s="73" t="s">
        <v>46</v>
      </c>
      <c r="H87" s="73" t="s">
        <v>46</v>
      </c>
      <c r="I87" s="73" t="s">
        <v>46</v>
      </c>
      <c r="J87" s="73" t="s">
        <v>46</v>
      </c>
      <c r="K87" s="73" t="s">
        <v>46</v>
      </c>
      <c r="L87" s="73" t="s">
        <v>46</v>
      </c>
      <c r="M87" s="73" t="s">
        <v>46</v>
      </c>
      <c r="N87" s="73" t="s">
        <v>46</v>
      </c>
      <c r="O87" s="177"/>
    </row>
    <row r="88" spans="1:15" s="1" customFormat="1" ht="38.25" customHeight="1">
      <c r="A88" s="161" t="s">
        <v>18</v>
      </c>
      <c r="B88" s="161"/>
      <c r="C88" s="161"/>
      <c r="D88" s="30" t="s">
        <v>6</v>
      </c>
      <c r="E88" s="19">
        <f>E89+E90+E91</f>
        <v>1501690.405</v>
      </c>
      <c r="F88" s="60">
        <f>F89+F90+F91</f>
        <v>306937.365</v>
      </c>
      <c r="G88" s="158">
        <f>G89+G90+G91</f>
        <v>320285.14</v>
      </c>
      <c r="H88" s="89"/>
      <c r="I88" s="89"/>
      <c r="J88" s="89"/>
      <c r="K88" s="90"/>
      <c r="L88" s="19">
        <f>L89+L90+L91</f>
        <v>291489.3</v>
      </c>
      <c r="M88" s="19">
        <f>M89+M90+M91</f>
        <v>291489.3</v>
      </c>
      <c r="N88" s="19">
        <f>N89+N90+N91</f>
        <v>291489.3</v>
      </c>
      <c r="O88" s="97" t="s">
        <v>31</v>
      </c>
    </row>
    <row r="89" spans="1:16" s="1" customFormat="1" ht="44.25" customHeight="1">
      <c r="A89" s="161"/>
      <c r="B89" s="161"/>
      <c r="C89" s="161"/>
      <c r="D89" s="30" t="s">
        <v>7</v>
      </c>
      <c r="E89" s="19">
        <f>F89+G89+L89+M89+N89</f>
        <v>0</v>
      </c>
      <c r="F89" s="60">
        <f>F78+F14</f>
        <v>0</v>
      </c>
      <c r="G89" s="158">
        <f>G78+G14</f>
        <v>0</v>
      </c>
      <c r="H89" s="89"/>
      <c r="I89" s="89"/>
      <c r="J89" s="89"/>
      <c r="K89" s="90"/>
      <c r="L89" s="19">
        <f>L78+L14</f>
        <v>0</v>
      </c>
      <c r="M89" s="19">
        <f>M78+M14</f>
        <v>0</v>
      </c>
      <c r="N89" s="19">
        <f>N78+N14</f>
        <v>0</v>
      </c>
      <c r="O89" s="168"/>
      <c r="P89" s="21"/>
    </row>
    <row r="90" spans="1:15" s="1" customFormat="1" ht="35.25" customHeight="1">
      <c r="A90" s="161"/>
      <c r="B90" s="161"/>
      <c r="C90" s="161"/>
      <c r="D90" s="30" t="s">
        <v>5</v>
      </c>
      <c r="E90" s="19">
        <f>F90+G90+L90+M90+N90</f>
        <v>39516.020000000004</v>
      </c>
      <c r="F90" s="60">
        <f>F79+F61+F15</f>
        <v>39516.020000000004</v>
      </c>
      <c r="G90" s="158">
        <f>G79+G72+G15</f>
        <v>0</v>
      </c>
      <c r="H90" s="89"/>
      <c r="I90" s="89"/>
      <c r="J90" s="89"/>
      <c r="K90" s="90"/>
      <c r="L90" s="19">
        <f>L79+L61+L15</f>
        <v>0</v>
      </c>
      <c r="M90" s="19">
        <f>M79+M72+M15</f>
        <v>0</v>
      </c>
      <c r="N90" s="19">
        <f>N79+N72+N15</f>
        <v>0</v>
      </c>
      <c r="O90" s="168"/>
    </row>
    <row r="91" spans="1:15" s="1" customFormat="1" ht="45" customHeight="1">
      <c r="A91" s="161"/>
      <c r="B91" s="161"/>
      <c r="C91" s="161"/>
      <c r="D91" s="30" t="s">
        <v>2</v>
      </c>
      <c r="E91" s="19">
        <f>F91+G91+L91+M91+N91</f>
        <v>1462174.385</v>
      </c>
      <c r="F91" s="65">
        <f>F80+F62+F16</f>
        <v>267421.345</v>
      </c>
      <c r="G91" s="158">
        <f>G80+G62+G16</f>
        <v>320285.14</v>
      </c>
      <c r="H91" s="89"/>
      <c r="I91" s="89"/>
      <c r="J91" s="89"/>
      <c r="K91" s="90"/>
      <c r="L91" s="19">
        <f>L80+L62+L16</f>
        <v>291489.3</v>
      </c>
      <c r="M91" s="19">
        <f>M80+M62+M16</f>
        <v>291489.3</v>
      </c>
      <c r="N91" s="19">
        <f>N80+N62+N16</f>
        <v>291489.3</v>
      </c>
      <c r="O91" s="168"/>
    </row>
    <row r="92" spans="5:12" ht="15">
      <c r="E92" s="10"/>
      <c r="F92" s="10"/>
      <c r="G92" s="10"/>
      <c r="H92" s="10"/>
      <c r="I92" s="10"/>
      <c r="J92" s="10"/>
      <c r="K92" s="15"/>
      <c r="L92" s="10"/>
    </row>
    <row r="93" spans="5:12" ht="15">
      <c r="E93" s="10"/>
      <c r="F93" s="10"/>
      <c r="G93" s="10"/>
      <c r="H93" s="10"/>
      <c r="I93" s="10"/>
      <c r="J93" s="10"/>
      <c r="K93" s="15"/>
      <c r="L93" s="10"/>
    </row>
    <row r="94" spans="5:12" ht="15">
      <c r="E94" s="10"/>
      <c r="F94" s="10"/>
      <c r="G94" s="10"/>
      <c r="H94" s="10"/>
      <c r="I94" s="10"/>
      <c r="J94" s="10"/>
      <c r="K94" s="15"/>
      <c r="L94" s="10"/>
    </row>
    <row r="95" spans="5:11" ht="15">
      <c r="E95" s="10"/>
      <c r="F95" s="10"/>
      <c r="G95" s="10"/>
      <c r="H95" s="10"/>
      <c r="I95" s="10"/>
      <c r="J95" s="10"/>
      <c r="K95" s="8"/>
    </row>
    <row r="96" spans="5:11" ht="15">
      <c r="E96" s="10"/>
      <c r="F96" s="10"/>
      <c r="G96" s="10"/>
      <c r="H96" s="10"/>
      <c r="I96" s="10"/>
      <c r="J96" s="10"/>
      <c r="K96" s="8"/>
    </row>
    <row r="97" spans="5:12" ht="15">
      <c r="E97" s="10"/>
      <c r="F97" s="10"/>
      <c r="G97" s="10"/>
      <c r="H97" s="10"/>
      <c r="I97" s="10"/>
      <c r="J97" s="10"/>
      <c r="K97" s="8"/>
      <c r="L97" s="10"/>
    </row>
    <row r="98" spans="5:11" ht="15">
      <c r="E98" s="10"/>
      <c r="F98" s="10"/>
      <c r="G98" s="10"/>
      <c r="H98" s="10"/>
      <c r="I98" s="10"/>
      <c r="J98" s="10"/>
      <c r="K98" s="8"/>
    </row>
  </sheetData>
  <sheetProtection/>
  <mergeCells count="204">
    <mergeCell ref="O85:O87"/>
    <mergeCell ref="G89:K89"/>
    <mergeCell ref="G90:K90"/>
    <mergeCell ref="G91:K91"/>
    <mergeCell ref="G81:K81"/>
    <mergeCell ref="G82:K82"/>
    <mergeCell ref="G83:K83"/>
    <mergeCell ref="G85:G86"/>
    <mergeCell ref="H85:K85"/>
    <mergeCell ref="G88:K88"/>
    <mergeCell ref="G84:K84"/>
    <mergeCell ref="G67:G68"/>
    <mergeCell ref="H67:K67"/>
    <mergeCell ref="G79:K79"/>
    <mergeCell ref="G80:K80"/>
    <mergeCell ref="G73:K73"/>
    <mergeCell ref="G78:K78"/>
    <mergeCell ref="N42:N43"/>
    <mergeCell ref="O42:O44"/>
    <mergeCell ref="G42:G43"/>
    <mergeCell ref="H42:K42"/>
    <mergeCell ref="G54:K54"/>
    <mergeCell ref="G55:K55"/>
    <mergeCell ref="M49:M50"/>
    <mergeCell ref="O52:O55"/>
    <mergeCell ref="G47:K47"/>
    <mergeCell ref="G48:K48"/>
    <mergeCell ref="B42:B44"/>
    <mergeCell ref="A38:A44"/>
    <mergeCell ref="C42:C44"/>
    <mergeCell ref="D42:D44"/>
    <mergeCell ref="E42:E43"/>
    <mergeCell ref="F42:F43"/>
    <mergeCell ref="B38:B41"/>
    <mergeCell ref="O38:O41"/>
    <mergeCell ref="L67:L68"/>
    <mergeCell ref="M67:M68"/>
    <mergeCell ref="N67:N68"/>
    <mergeCell ref="O67:O69"/>
    <mergeCell ref="L56:L57"/>
    <mergeCell ref="N49:N50"/>
    <mergeCell ref="O49:O51"/>
    <mergeCell ref="L42:L43"/>
    <mergeCell ref="M42:M43"/>
    <mergeCell ref="O88:O91"/>
    <mergeCell ref="G31:K31"/>
    <mergeCell ref="G32:K32"/>
    <mergeCell ref="G33:K33"/>
    <mergeCell ref="G34:K34"/>
    <mergeCell ref="G35:G36"/>
    <mergeCell ref="H35:K35"/>
    <mergeCell ref="G39:K39"/>
    <mergeCell ref="G40:K40"/>
    <mergeCell ref="G41:K41"/>
    <mergeCell ref="M1:O1"/>
    <mergeCell ref="M2:O2"/>
    <mergeCell ref="M3:O3"/>
    <mergeCell ref="L85:L86"/>
    <mergeCell ref="M85:M86"/>
    <mergeCell ref="N85:N86"/>
    <mergeCell ref="O81:O84"/>
    <mergeCell ref="L74:L75"/>
    <mergeCell ref="M74:M75"/>
    <mergeCell ref="L28:L29"/>
    <mergeCell ref="E85:E86"/>
    <mergeCell ref="F85:F86"/>
    <mergeCell ref="A88:C91"/>
    <mergeCell ref="A81:A87"/>
    <mergeCell ref="B81:B84"/>
    <mergeCell ref="B85:B87"/>
    <mergeCell ref="C85:C87"/>
    <mergeCell ref="D85:D87"/>
    <mergeCell ref="A77:A80"/>
    <mergeCell ref="B77:B80"/>
    <mergeCell ref="O77:O80"/>
    <mergeCell ref="E74:E75"/>
    <mergeCell ref="F74:F75"/>
    <mergeCell ref="G74:G75"/>
    <mergeCell ref="H74:K74"/>
    <mergeCell ref="G77:K77"/>
    <mergeCell ref="A70:A76"/>
    <mergeCell ref="O70:O73"/>
    <mergeCell ref="B74:B76"/>
    <mergeCell ref="C74:C76"/>
    <mergeCell ref="D74:D76"/>
    <mergeCell ref="G70:K70"/>
    <mergeCell ref="G71:K71"/>
    <mergeCell ref="G72:K72"/>
    <mergeCell ref="N74:N75"/>
    <mergeCell ref="O74:O76"/>
    <mergeCell ref="B70:B73"/>
    <mergeCell ref="A63:A69"/>
    <mergeCell ref="B63:B66"/>
    <mergeCell ref="O63:O66"/>
    <mergeCell ref="B67:B69"/>
    <mergeCell ref="C67:C69"/>
    <mergeCell ref="D67:D69"/>
    <mergeCell ref="E67:E68"/>
    <mergeCell ref="F67:F68"/>
    <mergeCell ref="G65:K65"/>
    <mergeCell ref="G66:K66"/>
    <mergeCell ref="N56:N57"/>
    <mergeCell ref="O56:O58"/>
    <mergeCell ref="A59:A62"/>
    <mergeCell ref="B59:B62"/>
    <mergeCell ref="O59:O62"/>
    <mergeCell ref="G60:K60"/>
    <mergeCell ref="G61:K61"/>
    <mergeCell ref="F56:F57"/>
    <mergeCell ref="L49:L50"/>
    <mergeCell ref="B49:B51"/>
    <mergeCell ref="C49:C51"/>
    <mergeCell ref="D49:D51"/>
    <mergeCell ref="E49:E50"/>
    <mergeCell ref="G64:K64"/>
    <mergeCell ref="M56:M57"/>
    <mergeCell ref="G62:K62"/>
    <mergeCell ref="G63:K63"/>
    <mergeCell ref="G59:K59"/>
    <mergeCell ref="A52:A58"/>
    <mergeCell ref="B52:B55"/>
    <mergeCell ref="B56:B58"/>
    <mergeCell ref="G56:G57"/>
    <mergeCell ref="H56:K56"/>
    <mergeCell ref="C56:C58"/>
    <mergeCell ref="D56:D58"/>
    <mergeCell ref="L35:L36"/>
    <mergeCell ref="M35:M36"/>
    <mergeCell ref="N35:N36"/>
    <mergeCell ref="G52:K52"/>
    <mergeCell ref="G53:K53"/>
    <mergeCell ref="G45:K45"/>
    <mergeCell ref="G46:K46"/>
    <mergeCell ref="E56:E57"/>
    <mergeCell ref="A45:A51"/>
    <mergeCell ref="B45:B48"/>
    <mergeCell ref="O45:O48"/>
    <mergeCell ref="G38:K38"/>
    <mergeCell ref="B35:B37"/>
    <mergeCell ref="C35:C37"/>
    <mergeCell ref="D35:D37"/>
    <mergeCell ref="E35:E36"/>
    <mergeCell ref="F35:F36"/>
    <mergeCell ref="F49:F50"/>
    <mergeCell ref="O28:O30"/>
    <mergeCell ref="A31:A37"/>
    <mergeCell ref="B31:B34"/>
    <mergeCell ref="O31:O34"/>
    <mergeCell ref="C28:C30"/>
    <mergeCell ref="D28:D30"/>
    <mergeCell ref="E28:E29"/>
    <mergeCell ref="F28:F29"/>
    <mergeCell ref="O35:O37"/>
    <mergeCell ref="N21:N22"/>
    <mergeCell ref="F21:F22"/>
    <mergeCell ref="L21:L22"/>
    <mergeCell ref="H28:K28"/>
    <mergeCell ref="M28:M29"/>
    <mergeCell ref="G25:K25"/>
    <mergeCell ref="G26:K26"/>
    <mergeCell ref="G27:K27"/>
    <mergeCell ref="G28:G29"/>
    <mergeCell ref="N28:N29"/>
    <mergeCell ref="O21:O23"/>
    <mergeCell ref="A24:A30"/>
    <mergeCell ref="B24:B27"/>
    <mergeCell ref="O24:O27"/>
    <mergeCell ref="B28:B30"/>
    <mergeCell ref="E21:E22"/>
    <mergeCell ref="M21:M22"/>
    <mergeCell ref="A17:A23"/>
    <mergeCell ref="B17:B20"/>
    <mergeCell ref="O17:O20"/>
    <mergeCell ref="B21:B23"/>
    <mergeCell ref="C21:C23"/>
    <mergeCell ref="C10:C11"/>
    <mergeCell ref="D21:D23"/>
    <mergeCell ref="A13:A16"/>
    <mergeCell ref="B13:B16"/>
    <mergeCell ref="D10:D11"/>
    <mergeCell ref="E10:E11"/>
    <mergeCell ref="F10:N10"/>
    <mergeCell ref="O10:O11"/>
    <mergeCell ref="O13:O16"/>
    <mergeCell ref="A5:O5"/>
    <mergeCell ref="A7:O7"/>
    <mergeCell ref="A8:O8"/>
    <mergeCell ref="A10:A11"/>
    <mergeCell ref="B10:B11"/>
    <mergeCell ref="G11:K11"/>
    <mergeCell ref="G12:K12"/>
    <mergeCell ref="G13:K13"/>
    <mergeCell ref="G14:K14"/>
    <mergeCell ref="G15:K15"/>
    <mergeCell ref="G16:K16"/>
    <mergeCell ref="G17:K17"/>
    <mergeCell ref="G49:G50"/>
    <mergeCell ref="H49:K49"/>
    <mergeCell ref="G18:K18"/>
    <mergeCell ref="G19:K19"/>
    <mergeCell ref="G20:K20"/>
    <mergeCell ref="G21:G22"/>
    <mergeCell ref="H21:K21"/>
    <mergeCell ref="G24:K24"/>
  </mergeCells>
  <printOptions/>
  <pageMargins left="0.17" right="0" top="0.4724409448818898" bottom="0.31496062992125984" header="0.4724409448818898" footer="0.31496062992125984"/>
  <pageSetup horizontalDpi="600" verticalDpi="600" orientation="landscape" paperSize="9" scale="57" r:id="rId1"/>
  <rowBreaks count="4" manualBreakCount="4">
    <brk id="23" max="14" man="1"/>
    <brk id="51" max="14" man="1"/>
    <brk id="58" max="14" man="1"/>
    <brk id="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75" workbookViewId="0" topLeftCell="A1">
      <pane ySplit="12" topLeftCell="A49" activePane="bottomLeft" state="frozen"/>
      <selection pane="topLeft" activeCell="A1" sqref="A1"/>
      <selection pane="bottomLeft" activeCell="O40" sqref="O40:O43"/>
    </sheetView>
  </sheetViews>
  <sheetFormatPr defaultColWidth="8.8515625" defaultRowHeight="15"/>
  <cols>
    <col min="1" max="1" width="6.8515625" style="12" customWidth="1"/>
    <col min="2" max="2" width="44.00390625" style="3" customWidth="1"/>
    <col min="3" max="3" width="17.00390625" style="3" customWidth="1"/>
    <col min="4" max="4" width="21.00390625" style="31" customWidth="1"/>
    <col min="5" max="5" width="17.00390625" style="3" customWidth="1"/>
    <col min="6" max="6" width="20.00390625" style="3" customWidth="1"/>
    <col min="7" max="7" width="7.57421875" style="3" customWidth="1"/>
    <col min="8" max="8" width="5.28125" style="3" customWidth="1"/>
    <col min="9" max="9" width="6.00390625" style="3" customWidth="1"/>
    <col min="10" max="10" width="5.57421875" style="3" customWidth="1"/>
    <col min="11" max="11" width="6.8515625" style="3" customWidth="1"/>
    <col min="12" max="12" width="16.57421875" style="3" customWidth="1"/>
    <col min="13" max="13" width="16.140625" style="3" customWidth="1"/>
    <col min="14" max="14" width="17.00390625" style="3" customWidth="1"/>
    <col min="15" max="15" width="28.8515625" style="9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spans="13:15" ht="15">
      <c r="M1" s="166" t="s">
        <v>76</v>
      </c>
      <c r="N1" s="167"/>
      <c r="O1" s="167"/>
    </row>
    <row r="2" spans="13:15" ht="15">
      <c r="M2" s="166" t="s">
        <v>63</v>
      </c>
      <c r="N2" s="167"/>
      <c r="O2" s="167"/>
    </row>
    <row r="3" spans="13:15" ht="21.75" customHeight="1">
      <c r="M3" s="166" t="s">
        <v>64</v>
      </c>
      <c r="N3" s="167"/>
      <c r="O3" s="167"/>
    </row>
    <row r="4" ht="3" customHeight="1"/>
    <row r="6" spans="1:15" ht="18.75" customHeight="1">
      <c r="A6" s="200" t="s">
        <v>57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1:15" ht="18.75">
      <c r="A7" s="192" t="s">
        <v>68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8.7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s="4" customFormat="1" ht="18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10.5" customHeight="1">
      <c r="A10" s="13"/>
      <c r="B10" s="5"/>
      <c r="C10" s="5"/>
      <c r="D10" s="28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8" ht="37.5" customHeight="1">
      <c r="A11" s="103" t="s">
        <v>0</v>
      </c>
      <c r="B11" s="95" t="s">
        <v>11</v>
      </c>
      <c r="C11" s="95" t="s">
        <v>12</v>
      </c>
      <c r="D11" s="95" t="s">
        <v>1</v>
      </c>
      <c r="E11" s="95" t="s">
        <v>4</v>
      </c>
      <c r="F11" s="95" t="s">
        <v>13</v>
      </c>
      <c r="G11" s="96"/>
      <c r="H11" s="96"/>
      <c r="I11" s="96"/>
      <c r="J11" s="96"/>
      <c r="K11" s="96"/>
      <c r="L11" s="96"/>
      <c r="M11" s="96"/>
      <c r="N11" s="96"/>
      <c r="O11" s="95" t="s">
        <v>14</v>
      </c>
      <c r="P11" s="2"/>
      <c r="Q11" s="2"/>
      <c r="R11" s="7"/>
    </row>
    <row r="12" spans="1:15" ht="134.25" customHeight="1">
      <c r="A12" s="103"/>
      <c r="B12" s="95"/>
      <c r="C12" s="95"/>
      <c r="D12" s="95"/>
      <c r="E12" s="95"/>
      <c r="F12" s="62" t="s">
        <v>19</v>
      </c>
      <c r="G12" s="93" t="s">
        <v>20</v>
      </c>
      <c r="H12" s="86"/>
      <c r="I12" s="86"/>
      <c r="J12" s="86"/>
      <c r="K12" s="87"/>
      <c r="L12" s="47" t="s">
        <v>23</v>
      </c>
      <c r="M12" s="47" t="s">
        <v>24</v>
      </c>
      <c r="N12" s="47" t="s">
        <v>25</v>
      </c>
      <c r="O12" s="95"/>
    </row>
    <row r="13" spans="1:15" s="2" customFormat="1" ht="24" customHeight="1">
      <c r="A13" s="49" t="s">
        <v>10</v>
      </c>
      <c r="B13" s="47">
        <v>2</v>
      </c>
      <c r="C13" s="47">
        <v>3</v>
      </c>
      <c r="D13" s="47">
        <v>4</v>
      </c>
      <c r="E13" s="47">
        <v>5</v>
      </c>
      <c r="F13" s="62">
        <v>6</v>
      </c>
      <c r="G13" s="93">
        <v>7</v>
      </c>
      <c r="H13" s="86"/>
      <c r="I13" s="86"/>
      <c r="J13" s="86"/>
      <c r="K13" s="87"/>
      <c r="L13" s="47">
        <v>8</v>
      </c>
      <c r="M13" s="47">
        <v>9</v>
      </c>
      <c r="N13" s="47">
        <v>10</v>
      </c>
      <c r="O13" s="47">
        <v>11</v>
      </c>
    </row>
    <row r="14" spans="1:15" s="1" customFormat="1" ht="48" customHeight="1">
      <c r="A14" s="115">
        <v>1</v>
      </c>
      <c r="B14" s="195" t="s">
        <v>30</v>
      </c>
      <c r="C14" s="50" t="s">
        <v>22</v>
      </c>
      <c r="D14" s="29" t="s">
        <v>6</v>
      </c>
      <c r="E14" s="45">
        <f>E15+E16+E17</f>
        <v>529719.9</v>
      </c>
      <c r="F14" s="60">
        <f>F15+F16+F17</f>
        <v>92774.3</v>
      </c>
      <c r="G14" s="94">
        <f>G15+G16+G17</f>
        <v>109236.4</v>
      </c>
      <c r="H14" s="86"/>
      <c r="I14" s="86"/>
      <c r="J14" s="86"/>
      <c r="K14" s="87"/>
      <c r="L14" s="45">
        <f>L15+L16+L17</f>
        <v>109236.4</v>
      </c>
      <c r="M14" s="45">
        <f>M15+M16+M17</f>
        <v>109236.4</v>
      </c>
      <c r="N14" s="45">
        <f>N15+N16+N17</f>
        <v>109236.4</v>
      </c>
      <c r="O14" s="106" t="s">
        <v>31</v>
      </c>
    </row>
    <row r="15" spans="1:15" s="1" customFormat="1" ht="48" customHeight="1">
      <c r="A15" s="202"/>
      <c r="B15" s="204"/>
      <c r="C15" s="50" t="s">
        <v>22</v>
      </c>
      <c r="D15" s="46" t="s">
        <v>7</v>
      </c>
      <c r="E15" s="45">
        <f>F15+G15+L15+M15+N15</f>
        <v>0</v>
      </c>
      <c r="F15" s="60">
        <f aca="true" t="shared" si="0" ref="F15:G17">F19</f>
        <v>0</v>
      </c>
      <c r="G15" s="94">
        <f t="shared" si="0"/>
        <v>0</v>
      </c>
      <c r="H15" s="86"/>
      <c r="I15" s="86"/>
      <c r="J15" s="86"/>
      <c r="K15" s="87"/>
      <c r="L15" s="45">
        <f aca="true" t="shared" si="1" ref="L15:N17">L19</f>
        <v>0</v>
      </c>
      <c r="M15" s="45">
        <f t="shared" si="1"/>
        <v>0</v>
      </c>
      <c r="N15" s="45">
        <f t="shared" si="1"/>
        <v>0</v>
      </c>
      <c r="O15" s="134"/>
    </row>
    <row r="16" spans="1:15" s="1" customFormat="1" ht="48" customHeight="1">
      <c r="A16" s="202"/>
      <c r="B16" s="204"/>
      <c r="C16" s="50" t="s">
        <v>22</v>
      </c>
      <c r="D16" s="46" t="s">
        <v>5</v>
      </c>
      <c r="E16" s="45">
        <f>F16+G16+L16+M16+N16</f>
        <v>0</v>
      </c>
      <c r="F16" s="60">
        <f t="shared" si="0"/>
        <v>0</v>
      </c>
      <c r="G16" s="94">
        <f t="shared" si="0"/>
        <v>0</v>
      </c>
      <c r="H16" s="86"/>
      <c r="I16" s="86"/>
      <c r="J16" s="86"/>
      <c r="K16" s="87"/>
      <c r="L16" s="45">
        <f t="shared" si="1"/>
        <v>0</v>
      </c>
      <c r="M16" s="45">
        <f t="shared" si="1"/>
        <v>0</v>
      </c>
      <c r="N16" s="45">
        <f t="shared" si="1"/>
        <v>0</v>
      </c>
      <c r="O16" s="134"/>
    </row>
    <row r="17" spans="1:15" s="1" customFormat="1" ht="48" customHeight="1">
      <c r="A17" s="203"/>
      <c r="B17" s="205"/>
      <c r="C17" s="50" t="s">
        <v>22</v>
      </c>
      <c r="D17" s="29" t="s">
        <v>2</v>
      </c>
      <c r="E17" s="45">
        <f>F17+G17+L17+M17+N17</f>
        <v>529719.9</v>
      </c>
      <c r="F17" s="60">
        <f t="shared" si="0"/>
        <v>92774.3</v>
      </c>
      <c r="G17" s="94">
        <f t="shared" si="0"/>
        <v>109236.4</v>
      </c>
      <c r="H17" s="86"/>
      <c r="I17" s="86"/>
      <c r="J17" s="86"/>
      <c r="K17" s="87"/>
      <c r="L17" s="45">
        <f t="shared" si="1"/>
        <v>109236.4</v>
      </c>
      <c r="M17" s="45">
        <f t="shared" si="1"/>
        <v>109236.4</v>
      </c>
      <c r="N17" s="45">
        <f t="shared" si="1"/>
        <v>109236.4</v>
      </c>
      <c r="O17" s="135"/>
    </row>
    <row r="18" spans="1:15" s="1" customFormat="1" ht="24.75" customHeight="1">
      <c r="A18" s="106">
        <v>1.1</v>
      </c>
      <c r="B18" s="186" t="s">
        <v>73</v>
      </c>
      <c r="C18" s="48" t="s">
        <v>22</v>
      </c>
      <c r="D18" s="30" t="s">
        <v>6</v>
      </c>
      <c r="E18" s="23">
        <f>F18+G18+L18+M18+N18</f>
        <v>529719.9</v>
      </c>
      <c r="F18" s="59">
        <f>F19+F20+F21</f>
        <v>92774.3</v>
      </c>
      <c r="G18" s="85">
        <f>G19+G20+G21</f>
        <v>109236.4</v>
      </c>
      <c r="H18" s="86"/>
      <c r="I18" s="86"/>
      <c r="J18" s="86"/>
      <c r="K18" s="87"/>
      <c r="L18" s="23">
        <f>L19+L20+L21</f>
        <v>109236.4</v>
      </c>
      <c r="M18" s="23">
        <f>M19+M20+M21</f>
        <v>109236.4</v>
      </c>
      <c r="N18" s="23">
        <f>N19+N20+N21</f>
        <v>109236.4</v>
      </c>
      <c r="O18" s="97" t="s">
        <v>3</v>
      </c>
    </row>
    <row r="19" spans="1:15" s="1" customFormat="1" ht="36" customHeight="1">
      <c r="A19" s="206"/>
      <c r="B19" s="207"/>
      <c r="C19" s="48" t="s">
        <v>22</v>
      </c>
      <c r="D19" s="44" t="s">
        <v>7</v>
      </c>
      <c r="E19" s="23">
        <v>0</v>
      </c>
      <c r="F19" s="59">
        <v>0</v>
      </c>
      <c r="G19" s="85">
        <v>0</v>
      </c>
      <c r="H19" s="86"/>
      <c r="I19" s="86"/>
      <c r="J19" s="86"/>
      <c r="K19" s="87"/>
      <c r="L19" s="23">
        <v>0</v>
      </c>
      <c r="M19" s="23">
        <v>0</v>
      </c>
      <c r="N19" s="23">
        <v>0</v>
      </c>
      <c r="O19" s="97"/>
    </row>
    <row r="20" spans="1:15" s="1" customFormat="1" ht="29.25" customHeight="1">
      <c r="A20" s="206"/>
      <c r="B20" s="207"/>
      <c r="C20" s="48" t="s">
        <v>22</v>
      </c>
      <c r="D20" s="44" t="s">
        <v>5</v>
      </c>
      <c r="E20" s="23">
        <v>0</v>
      </c>
      <c r="F20" s="59">
        <v>0</v>
      </c>
      <c r="G20" s="85">
        <v>0</v>
      </c>
      <c r="H20" s="86"/>
      <c r="I20" s="86"/>
      <c r="J20" s="86"/>
      <c r="K20" s="87"/>
      <c r="L20" s="23">
        <v>0</v>
      </c>
      <c r="M20" s="23">
        <v>0</v>
      </c>
      <c r="N20" s="23">
        <v>0</v>
      </c>
      <c r="O20" s="97"/>
    </row>
    <row r="21" spans="1:15" s="1" customFormat="1" ht="48" customHeight="1">
      <c r="A21" s="206"/>
      <c r="B21" s="208"/>
      <c r="C21" s="48" t="s">
        <v>22</v>
      </c>
      <c r="D21" s="44" t="s">
        <v>2</v>
      </c>
      <c r="E21" s="24">
        <f>F21+G21+L21+M21+N21</f>
        <v>529719.9</v>
      </c>
      <c r="F21" s="59">
        <f>83469.3+5610.6+1694.4+2000</f>
        <v>92774.3</v>
      </c>
      <c r="G21" s="85">
        <v>109236.4</v>
      </c>
      <c r="H21" s="86"/>
      <c r="I21" s="86"/>
      <c r="J21" s="86"/>
      <c r="K21" s="87"/>
      <c r="L21" s="24">
        <v>109236.4</v>
      </c>
      <c r="M21" s="24">
        <v>109236.4</v>
      </c>
      <c r="N21" s="24">
        <v>109236.4</v>
      </c>
      <c r="O21" s="97"/>
    </row>
    <row r="22" spans="1:15" s="1" customFormat="1" ht="29.25" customHeight="1">
      <c r="A22" s="173"/>
      <c r="B22" s="104" t="s">
        <v>61</v>
      </c>
      <c r="C22" s="106" t="s">
        <v>31</v>
      </c>
      <c r="D22" s="106" t="s">
        <v>31</v>
      </c>
      <c r="E22" s="136" t="s">
        <v>32</v>
      </c>
      <c r="F22" s="140" t="s">
        <v>38</v>
      </c>
      <c r="G22" s="140" t="s">
        <v>72</v>
      </c>
      <c r="H22" s="179" t="s">
        <v>33</v>
      </c>
      <c r="I22" s="180"/>
      <c r="J22" s="180"/>
      <c r="K22" s="181"/>
      <c r="L22" s="178" t="s">
        <v>23</v>
      </c>
      <c r="M22" s="178" t="s">
        <v>24</v>
      </c>
      <c r="N22" s="178" t="s">
        <v>25</v>
      </c>
      <c r="O22" s="106" t="s">
        <v>31</v>
      </c>
    </row>
    <row r="23" spans="1:15" s="1" customFormat="1" ht="33" customHeight="1">
      <c r="A23" s="173"/>
      <c r="B23" s="104"/>
      <c r="C23" s="107"/>
      <c r="D23" s="107"/>
      <c r="E23" s="108"/>
      <c r="F23" s="108"/>
      <c r="G23" s="108"/>
      <c r="H23" s="32" t="s">
        <v>34</v>
      </c>
      <c r="I23" s="32" t="s">
        <v>35</v>
      </c>
      <c r="J23" s="32" t="s">
        <v>36</v>
      </c>
      <c r="K23" s="32" t="s">
        <v>37</v>
      </c>
      <c r="L23" s="133"/>
      <c r="M23" s="133"/>
      <c r="N23" s="133"/>
      <c r="O23" s="107"/>
    </row>
    <row r="24" spans="1:15" s="1" customFormat="1" ht="27" customHeight="1">
      <c r="A24" s="199"/>
      <c r="B24" s="105"/>
      <c r="C24" s="108"/>
      <c r="D24" s="108"/>
      <c r="E24" s="33">
        <v>100</v>
      </c>
      <c r="F24" s="33">
        <v>100</v>
      </c>
      <c r="G24" s="33">
        <v>100</v>
      </c>
      <c r="H24" s="33" t="s">
        <v>58</v>
      </c>
      <c r="I24" s="33" t="s">
        <v>77</v>
      </c>
      <c r="J24" s="33" t="s">
        <v>78</v>
      </c>
      <c r="K24" s="33" t="s">
        <v>59</v>
      </c>
      <c r="L24" s="33" t="s">
        <v>59</v>
      </c>
      <c r="M24" s="33" t="s">
        <v>59</v>
      </c>
      <c r="N24" s="33" t="s">
        <v>59</v>
      </c>
      <c r="O24" s="199"/>
    </row>
    <row r="25" spans="1:15" s="1" customFormat="1" ht="33" customHeight="1">
      <c r="A25" s="215">
        <v>2</v>
      </c>
      <c r="B25" s="195" t="s">
        <v>74</v>
      </c>
      <c r="C25" s="56" t="s">
        <v>22</v>
      </c>
      <c r="D25" s="29" t="s">
        <v>6</v>
      </c>
      <c r="E25" s="20">
        <f>E26+E27+E28</f>
        <v>5254</v>
      </c>
      <c r="F25" s="60">
        <f>F26+F27+F28</f>
        <v>0</v>
      </c>
      <c r="G25" s="94">
        <f>G26+G27+G28</f>
        <v>5254</v>
      </c>
      <c r="H25" s="223"/>
      <c r="I25" s="223"/>
      <c r="J25" s="223"/>
      <c r="K25" s="224"/>
      <c r="L25" s="20">
        <f>L26+L27+L28</f>
        <v>0</v>
      </c>
      <c r="M25" s="20">
        <f>M26+M27+M28</f>
        <v>0</v>
      </c>
      <c r="N25" s="20">
        <f>N26+N27+N28</f>
        <v>0</v>
      </c>
      <c r="O25" s="225"/>
    </row>
    <row r="26" spans="1:15" s="1" customFormat="1" ht="39.75" customHeight="1">
      <c r="A26" s="190"/>
      <c r="B26" s="216"/>
      <c r="C26" s="56" t="s">
        <v>22</v>
      </c>
      <c r="D26" s="57" t="s">
        <v>7</v>
      </c>
      <c r="E26" s="20">
        <f>E30</f>
        <v>0</v>
      </c>
      <c r="F26" s="60">
        <v>0</v>
      </c>
      <c r="G26" s="94">
        <v>0</v>
      </c>
      <c r="H26" s="223"/>
      <c r="I26" s="223"/>
      <c r="J26" s="223"/>
      <c r="K26" s="224"/>
      <c r="L26" s="20">
        <f aca="true" t="shared" si="2" ref="L26:N28">L30</f>
        <v>0</v>
      </c>
      <c r="M26" s="20">
        <f t="shared" si="2"/>
        <v>0</v>
      </c>
      <c r="N26" s="20">
        <f t="shared" si="2"/>
        <v>0</v>
      </c>
      <c r="O26" s="226"/>
    </row>
    <row r="27" spans="1:15" s="1" customFormat="1" ht="30" customHeight="1">
      <c r="A27" s="190"/>
      <c r="B27" s="216"/>
      <c r="C27" s="56" t="s">
        <v>22</v>
      </c>
      <c r="D27" s="57" t="s">
        <v>5</v>
      </c>
      <c r="E27" s="20">
        <f>E31</f>
        <v>2627</v>
      </c>
      <c r="F27" s="60">
        <v>0</v>
      </c>
      <c r="G27" s="94">
        <f>G31</f>
        <v>2627</v>
      </c>
      <c r="H27" s="223"/>
      <c r="I27" s="223"/>
      <c r="J27" s="223"/>
      <c r="K27" s="224"/>
      <c r="L27" s="20">
        <f t="shared" si="2"/>
        <v>0</v>
      </c>
      <c r="M27" s="20">
        <f t="shared" si="2"/>
        <v>0</v>
      </c>
      <c r="N27" s="20">
        <f t="shared" si="2"/>
        <v>0</v>
      </c>
      <c r="O27" s="226"/>
    </row>
    <row r="28" spans="1:15" s="1" customFormat="1" ht="45" customHeight="1">
      <c r="A28" s="191"/>
      <c r="B28" s="217"/>
      <c r="C28" s="56" t="s">
        <v>22</v>
      </c>
      <c r="D28" s="29" t="s">
        <v>2</v>
      </c>
      <c r="E28" s="20">
        <f>E32</f>
        <v>2627</v>
      </c>
      <c r="F28" s="60">
        <v>0</v>
      </c>
      <c r="G28" s="94">
        <f>G32</f>
        <v>2627</v>
      </c>
      <c r="H28" s="223"/>
      <c r="I28" s="223"/>
      <c r="J28" s="223"/>
      <c r="K28" s="224"/>
      <c r="L28" s="20">
        <f t="shared" si="2"/>
        <v>0</v>
      </c>
      <c r="M28" s="20">
        <f t="shared" si="2"/>
        <v>0</v>
      </c>
      <c r="N28" s="20">
        <f t="shared" si="2"/>
        <v>0</v>
      </c>
      <c r="O28" s="226"/>
    </row>
    <row r="29" spans="1:15" s="1" customFormat="1" ht="27" customHeight="1">
      <c r="A29" s="215">
        <v>2.1</v>
      </c>
      <c r="B29" s="186" t="s">
        <v>75</v>
      </c>
      <c r="C29" s="54" t="s">
        <v>22</v>
      </c>
      <c r="D29" s="30" t="s">
        <v>6</v>
      </c>
      <c r="E29" s="24">
        <f>E30+E31+E32</f>
        <v>5254</v>
      </c>
      <c r="F29" s="59">
        <f>F30+F31+F32</f>
        <v>0</v>
      </c>
      <c r="G29" s="85">
        <f>G30+G31+G32</f>
        <v>5254</v>
      </c>
      <c r="H29" s="180"/>
      <c r="I29" s="180"/>
      <c r="J29" s="180"/>
      <c r="K29" s="181"/>
      <c r="L29" s="24">
        <f>L30+L31+L32</f>
        <v>0</v>
      </c>
      <c r="M29" s="24">
        <f>M30+M31+M32</f>
        <v>0</v>
      </c>
      <c r="N29" s="24">
        <f>N30+N31+N32</f>
        <v>0</v>
      </c>
      <c r="O29" s="225" t="s">
        <v>3</v>
      </c>
    </row>
    <row r="30" spans="1:15" s="1" customFormat="1" ht="36.75" customHeight="1">
      <c r="A30" s="190"/>
      <c r="B30" s="218"/>
      <c r="C30" s="54" t="s">
        <v>22</v>
      </c>
      <c r="D30" s="55" t="s">
        <v>7</v>
      </c>
      <c r="E30" s="24">
        <f>F30+G30+L30+M30+N30</f>
        <v>0</v>
      </c>
      <c r="F30" s="59">
        <v>0</v>
      </c>
      <c r="G30" s="85">
        <v>0</v>
      </c>
      <c r="H30" s="180"/>
      <c r="I30" s="180"/>
      <c r="J30" s="180"/>
      <c r="K30" s="181"/>
      <c r="L30" s="24">
        <v>0</v>
      </c>
      <c r="M30" s="24">
        <v>0</v>
      </c>
      <c r="N30" s="24">
        <v>0</v>
      </c>
      <c r="O30" s="226"/>
    </row>
    <row r="31" spans="1:15" s="1" customFormat="1" ht="40.5" customHeight="1">
      <c r="A31" s="190"/>
      <c r="B31" s="218"/>
      <c r="C31" s="54" t="s">
        <v>22</v>
      </c>
      <c r="D31" s="55" t="s">
        <v>5</v>
      </c>
      <c r="E31" s="24">
        <f>F31+G31+L31+M31++N31</f>
        <v>2627</v>
      </c>
      <c r="F31" s="59">
        <v>0</v>
      </c>
      <c r="G31" s="85">
        <v>2627</v>
      </c>
      <c r="H31" s="180"/>
      <c r="I31" s="180"/>
      <c r="J31" s="180"/>
      <c r="K31" s="181"/>
      <c r="L31" s="24">
        <v>0</v>
      </c>
      <c r="M31" s="24">
        <v>0</v>
      </c>
      <c r="N31" s="24">
        <v>0</v>
      </c>
      <c r="O31" s="226"/>
    </row>
    <row r="32" spans="1:15" s="1" customFormat="1" ht="44.25" customHeight="1">
      <c r="A32" s="190"/>
      <c r="B32" s="219"/>
      <c r="C32" s="54" t="s">
        <v>22</v>
      </c>
      <c r="D32" s="30" t="s">
        <v>2</v>
      </c>
      <c r="E32" s="24">
        <f>F32+G32+L32+M32+N32</f>
        <v>2627</v>
      </c>
      <c r="F32" s="59">
        <v>0</v>
      </c>
      <c r="G32" s="85">
        <v>2627</v>
      </c>
      <c r="H32" s="180"/>
      <c r="I32" s="180"/>
      <c r="J32" s="180"/>
      <c r="K32" s="181"/>
      <c r="L32" s="24">
        <v>0</v>
      </c>
      <c r="M32" s="24">
        <v>0</v>
      </c>
      <c r="N32" s="24">
        <v>0</v>
      </c>
      <c r="O32" s="226"/>
    </row>
    <row r="33" spans="1:15" s="1" customFormat="1" ht="27" customHeight="1">
      <c r="A33" s="173"/>
      <c r="B33" s="220" t="s">
        <v>87</v>
      </c>
      <c r="C33" s="148" t="s">
        <v>31</v>
      </c>
      <c r="D33" s="148" t="s">
        <v>31</v>
      </c>
      <c r="E33" s="136" t="s">
        <v>32</v>
      </c>
      <c r="F33" s="140" t="s">
        <v>38</v>
      </c>
      <c r="G33" s="140" t="s">
        <v>72</v>
      </c>
      <c r="H33" s="179" t="s">
        <v>33</v>
      </c>
      <c r="I33" s="180"/>
      <c r="J33" s="180"/>
      <c r="K33" s="181"/>
      <c r="L33" s="178" t="s">
        <v>23</v>
      </c>
      <c r="M33" s="178" t="s">
        <v>24</v>
      </c>
      <c r="N33" s="178" t="s">
        <v>25</v>
      </c>
      <c r="O33" s="225" t="s">
        <v>31</v>
      </c>
    </row>
    <row r="34" spans="1:15" s="1" customFormat="1" ht="27" customHeight="1">
      <c r="A34" s="173"/>
      <c r="B34" s="221"/>
      <c r="C34" s="173"/>
      <c r="D34" s="173"/>
      <c r="E34" s="108"/>
      <c r="F34" s="108"/>
      <c r="G34" s="108"/>
      <c r="H34" s="32" t="s">
        <v>34</v>
      </c>
      <c r="I34" s="32" t="s">
        <v>35</v>
      </c>
      <c r="J34" s="32" t="s">
        <v>36</v>
      </c>
      <c r="K34" s="32" t="s">
        <v>37</v>
      </c>
      <c r="L34" s="133"/>
      <c r="M34" s="133"/>
      <c r="N34" s="133"/>
      <c r="O34" s="226"/>
    </row>
    <row r="35" spans="1:15" s="1" customFormat="1" ht="27" customHeight="1">
      <c r="A35" s="199"/>
      <c r="B35" s="222"/>
      <c r="C35" s="199"/>
      <c r="D35" s="199"/>
      <c r="E35" s="33" t="s">
        <v>10</v>
      </c>
      <c r="F35" s="33" t="s">
        <v>46</v>
      </c>
      <c r="G35" s="33" t="s">
        <v>10</v>
      </c>
      <c r="H35" s="33" t="s">
        <v>46</v>
      </c>
      <c r="I35" s="33" t="s">
        <v>46</v>
      </c>
      <c r="J35" s="33" t="s">
        <v>46</v>
      </c>
      <c r="K35" s="33" t="s">
        <v>10</v>
      </c>
      <c r="L35" s="33" t="s">
        <v>46</v>
      </c>
      <c r="M35" s="33" t="s">
        <v>46</v>
      </c>
      <c r="N35" s="33" t="s">
        <v>46</v>
      </c>
      <c r="O35" s="226"/>
    </row>
    <row r="36" spans="1:15" s="1" customFormat="1" ht="27" customHeight="1">
      <c r="A36" s="194">
        <v>2</v>
      </c>
      <c r="B36" s="195" t="s">
        <v>83</v>
      </c>
      <c r="C36" s="68" t="s">
        <v>22</v>
      </c>
      <c r="D36" s="29" t="s">
        <v>6</v>
      </c>
      <c r="E36" s="20">
        <f>E37+E38+E39</f>
        <v>1601</v>
      </c>
      <c r="F36" s="77">
        <f>F37+F38+F39</f>
        <v>1601</v>
      </c>
      <c r="G36" s="94">
        <f>G37+G38+G39</f>
        <v>0</v>
      </c>
      <c r="H36" s="182"/>
      <c r="I36" s="182"/>
      <c r="J36" s="182"/>
      <c r="K36" s="183"/>
      <c r="L36" s="20">
        <f>L37+L38+L39</f>
        <v>0</v>
      </c>
      <c r="M36" s="20">
        <f>M37+M38+M39</f>
        <v>0</v>
      </c>
      <c r="N36" s="20">
        <f>N37+N38+N39</f>
        <v>0</v>
      </c>
      <c r="O36" s="198"/>
    </row>
    <row r="37" spans="1:15" s="1" customFormat="1" ht="41.25" customHeight="1">
      <c r="A37" s="116"/>
      <c r="B37" s="196"/>
      <c r="C37" s="68" t="s">
        <v>22</v>
      </c>
      <c r="D37" s="69" t="s">
        <v>7</v>
      </c>
      <c r="E37" s="20">
        <f>E41</f>
        <v>0</v>
      </c>
      <c r="F37" s="77">
        <f>F39</f>
        <v>0</v>
      </c>
      <c r="G37" s="94">
        <f>G41</f>
        <v>0</v>
      </c>
      <c r="H37" s="182"/>
      <c r="I37" s="182"/>
      <c r="J37" s="182"/>
      <c r="K37" s="183"/>
      <c r="L37" s="20">
        <f aca="true" t="shared" si="3" ref="L37:N39">L41</f>
        <v>0</v>
      </c>
      <c r="M37" s="20">
        <f t="shared" si="3"/>
        <v>0</v>
      </c>
      <c r="N37" s="20">
        <f t="shared" si="3"/>
        <v>0</v>
      </c>
      <c r="O37" s="173"/>
    </row>
    <row r="38" spans="1:15" s="1" customFormat="1" ht="29.25" customHeight="1">
      <c r="A38" s="116"/>
      <c r="B38" s="196"/>
      <c r="C38" s="68" t="s">
        <v>22</v>
      </c>
      <c r="D38" s="69" t="s">
        <v>5</v>
      </c>
      <c r="E38" s="20">
        <f>E42</f>
        <v>1601</v>
      </c>
      <c r="F38" s="77">
        <f>F42</f>
        <v>1601</v>
      </c>
      <c r="G38" s="94">
        <f>G42</f>
        <v>0</v>
      </c>
      <c r="H38" s="182"/>
      <c r="I38" s="182"/>
      <c r="J38" s="182"/>
      <c r="K38" s="183"/>
      <c r="L38" s="20">
        <f t="shared" si="3"/>
        <v>0</v>
      </c>
      <c r="M38" s="20">
        <f t="shared" si="3"/>
        <v>0</v>
      </c>
      <c r="N38" s="20">
        <f t="shared" si="3"/>
        <v>0</v>
      </c>
      <c r="O38" s="173"/>
    </row>
    <row r="39" spans="1:15" s="1" customFormat="1" ht="39" customHeight="1">
      <c r="A39" s="117"/>
      <c r="B39" s="197"/>
      <c r="C39" s="68" t="s">
        <v>22</v>
      </c>
      <c r="D39" s="29" t="s">
        <v>2</v>
      </c>
      <c r="E39" s="20">
        <f>E43</f>
        <v>0</v>
      </c>
      <c r="F39" s="77">
        <f>F43</f>
        <v>0</v>
      </c>
      <c r="G39" s="94">
        <f>G43</f>
        <v>0</v>
      </c>
      <c r="H39" s="184"/>
      <c r="I39" s="184"/>
      <c r="J39" s="184"/>
      <c r="K39" s="185"/>
      <c r="L39" s="20">
        <f t="shared" si="3"/>
        <v>0</v>
      </c>
      <c r="M39" s="20">
        <f t="shared" si="3"/>
        <v>0</v>
      </c>
      <c r="N39" s="20">
        <f t="shared" si="3"/>
        <v>0</v>
      </c>
      <c r="O39" s="199"/>
    </row>
    <row r="40" spans="1:15" s="1" customFormat="1" ht="21" customHeight="1">
      <c r="A40" s="159">
        <v>2.1</v>
      </c>
      <c r="B40" s="210" t="s">
        <v>84</v>
      </c>
      <c r="C40" s="66" t="s">
        <v>22</v>
      </c>
      <c r="D40" s="30" t="s">
        <v>6</v>
      </c>
      <c r="E40" s="24">
        <f>E41+E42+E43</f>
        <v>1601</v>
      </c>
      <c r="F40" s="22">
        <f>F41+F42+F43</f>
        <v>1601</v>
      </c>
      <c r="G40" s="85">
        <f>G41+G42+G43</f>
        <v>0</v>
      </c>
      <c r="H40" s="86"/>
      <c r="I40" s="86"/>
      <c r="J40" s="86"/>
      <c r="K40" s="87"/>
      <c r="L40" s="24">
        <f>L41+L42+L43</f>
        <v>0</v>
      </c>
      <c r="M40" s="24">
        <f>M41+M42+M43</f>
        <v>0</v>
      </c>
      <c r="N40" s="24">
        <f>N41+N42+N43</f>
        <v>0</v>
      </c>
      <c r="O40" s="189" t="s">
        <v>3</v>
      </c>
    </row>
    <row r="41" spans="1:15" s="1" customFormat="1" ht="36.75" customHeight="1">
      <c r="A41" s="160"/>
      <c r="B41" s="211"/>
      <c r="C41" s="66" t="s">
        <v>22</v>
      </c>
      <c r="D41" s="67" t="s">
        <v>7</v>
      </c>
      <c r="E41" s="24">
        <f>F41+G41+L41+M41+N41</f>
        <v>0</v>
      </c>
      <c r="F41" s="22">
        <v>0</v>
      </c>
      <c r="G41" s="85">
        <v>0</v>
      </c>
      <c r="H41" s="86"/>
      <c r="I41" s="86"/>
      <c r="J41" s="86"/>
      <c r="K41" s="87"/>
      <c r="L41" s="24">
        <v>0</v>
      </c>
      <c r="M41" s="24">
        <v>0</v>
      </c>
      <c r="N41" s="24">
        <v>0</v>
      </c>
      <c r="O41" s="190"/>
    </row>
    <row r="42" spans="1:15" s="1" customFormat="1" ht="29.25" customHeight="1">
      <c r="A42" s="160"/>
      <c r="B42" s="211"/>
      <c r="C42" s="66" t="s">
        <v>22</v>
      </c>
      <c r="D42" s="67" t="s">
        <v>5</v>
      </c>
      <c r="E42" s="24">
        <f>F42+G42+L42+M42+N42</f>
        <v>1601</v>
      </c>
      <c r="F42" s="22">
        <v>1601</v>
      </c>
      <c r="G42" s="85">
        <v>0</v>
      </c>
      <c r="H42" s="86"/>
      <c r="I42" s="86"/>
      <c r="J42" s="86"/>
      <c r="K42" s="87"/>
      <c r="L42" s="24">
        <v>0</v>
      </c>
      <c r="M42" s="24">
        <v>0</v>
      </c>
      <c r="N42" s="24">
        <v>0</v>
      </c>
      <c r="O42" s="190"/>
    </row>
    <row r="43" spans="1:15" s="1" customFormat="1" ht="39.75" customHeight="1">
      <c r="A43" s="160"/>
      <c r="B43" s="211"/>
      <c r="C43" s="66" t="s">
        <v>22</v>
      </c>
      <c r="D43" s="30" t="s">
        <v>2</v>
      </c>
      <c r="E43" s="24">
        <f>F43+G43+L43+M43+N43</f>
        <v>0</v>
      </c>
      <c r="F43" s="22">
        <v>0</v>
      </c>
      <c r="G43" s="85">
        <v>0</v>
      </c>
      <c r="H43" s="86"/>
      <c r="I43" s="86"/>
      <c r="J43" s="86"/>
      <c r="K43" s="87"/>
      <c r="L43" s="24">
        <v>0</v>
      </c>
      <c r="M43" s="24">
        <v>0</v>
      </c>
      <c r="N43" s="24">
        <v>0</v>
      </c>
      <c r="O43" s="191"/>
    </row>
    <row r="44" spans="1:15" s="1" customFormat="1" ht="27" customHeight="1">
      <c r="A44" s="160"/>
      <c r="B44" s="186" t="s">
        <v>85</v>
      </c>
      <c r="C44" s="148" t="s">
        <v>31</v>
      </c>
      <c r="D44" s="148" t="s">
        <v>31</v>
      </c>
      <c r="E44" s="136" t="s">
        <v>32</v>
      </c>
      <c r="F44" s="140" t="s">
        <v>38</v>
      </c>
      <c r="G44" s="140" t="s">
        <v>72</v>
      </c>
      <c r="H44" s="179" t="s">
        <v>33</v>
      </c>
      <c r="I44" s="180"/>
      <c r="J44" s="180"/>
      <c r="K44" s="181"/>
      <c r="L44" s="178" t="s">
        <v>23</v>
      </c>
      <c r="M44" s="178" t="s">
        <v>24</v>
      </c>
      <c r="N44" s="178" t="s">
        <v>25</v>
      </c>
      <c r="O44" s="189" t="s">
        <v>31</v>
      </c>
    </row>
    <row r="45" spans="1:15" s="1" customFormat="1" ht="21" customHeight="1">
      <c r="A45" s="160"/>
      <c r="B45" s="187"/>
      <c r="C45" s="120"/>
      <c r="D45" s="120"/>
      <c r="E45" s="108"/>
      <c r="F45" s="108"/>
      <c r="G45" s="108"/>
      <c r="H45" s="32" t="s">
        <v>34</v>
      </c>
      <c r="I45" s="32" t="s">
        <v>35</v>
      </c>
      <c r="J45" s="32" t="s">
        <v>36</v>
      </c>
      <c r="K45" s="32" t="s">
        <v>37</v>
      </c>
      <c r="L45" s="133"/>
      <c r="M45" s="133"/>
      <c r="N45" s="133"/>
      <c r="O45" s="190"/>
    </row>
    <row r="46" spans="1:15" s="1" customFormat="1" ht="27" customHeight="1">
      <c r="A46" s="81"/>
      <c r="B46" s="188"/>
      <c r="C46" s="121"/>
      <c r="D46" s="121"/>
      <c r="E46" s="33" t="s">
        <v>59</v>
      </c>
      <c r="F46" s="33" t="s">
        <v>59</v>
      </c>
      <c r="G46" s="33" t="s">
        <v>46</v>
      </c>
      <c r="H46" s="33" t="s">
        <v>46</v>
      </c>
      <c r="I46" s="33" t="s">
        <v>46</v>
      </c>
      <c r="J46" s="33" t="s">
        <v>46</v>
      </c>
      <c r="K46" s="33" t="s">
        <v>46</v>
      </c>
      <c r="L46" s="33" t="s">
        <v>46</v>
      </c>
      <c r="M46" s="33" t="s">
        <v>46</v>
      </c>
      <c r="N46" s="33" t="s">
        <v>46</v>
      </c>
      <c r="O46" s="191"/>
    </row>
    <row r="47" spans="1:15" s="1" customFormat="1" ht="19.5" customHeight="1">
      <c r="A47" s="115">
        <v>2</v>
      </c>
      <c r="B47" s="195" t="s">
        <v>41</v>
      </c>
      <c r="C47" s="50" t="s">
        <v>22</v>
      </c>
      <c r="D47" s="29" t="s">
        <v>6</v>
      </c>
      <c r="E47" s="20">
        <f>E48+E49+E50</f>
        <v>3296.84</v>
      </c>
      <c r="F47" s="60">
        <f>F48+F49+F50</f>
        <v>3296.84</v>
      </c>
      <c r="G47" s="94">
        <f>G48+G49+G50</f>
        <v>0</v>
      </c>
      <c r="H47" s="86"/>
      <c r="I47" s="86"/>
      <c r="J47" s="86"/>
      <c r="K47" s="87"/>
      <c r="L47" s="20">
        <f>L48+L49+L50</f>
        <v>0</v>
      </c>
      <c r="M47" s="20">
        <f>M48+M49+M50</f>
        <v>0</v>
      </c>
      <c r="N47" s="20">
        <f>N48+N49+N50</f>
        <v>0</v>
      </c>
      <c r="O47" s="106" t="s">
        <v>31</v>
      </c>
    </row>
    <row r="48" spans="1:15" s="1" customFormat="1" ht="39" customHeight="1">
      <c r="A48" s="116"/>
      <c r="B48" s="196"/>
      <c r="C48" s="50" t="s">
        <v>22</v>
      </c>
      <c r="D48" s="46" t="s">
        <v>7</v>
      </c>
      <c r="E48" s="20">
        <f aca="true" t="shared" si="4" ref="E48:F50">E52</f>
        <v>1619.57</v>
      </c>
      <c r="F48" s="60">
        <f t="shared" si="4"/>
        <v>1619.57</v>
      </c>
      <c r="G48" s="94">
        <f>G52</f>
        <v>0</v>
      </c>
      <c r="H48" s="86"/>
      <c r="I48" s="86"/>
      <c r="J48" s="86"/>
      <c r="K48" s="87"/>
      <c r="L48" s="20">
        <f aca="true" t="shared" si="5" ref="L48:N50">L52</f>
        <v>0</v>
      </c>
      <c r="M48" s="20">
        <f t="shared" si="5"/>
        <v>0</v>
      </c>
      <c r="N48" s="20">
        <f t="shared" si="5"/>
        <v>0</v>
      </c>
      <c r="O48" s="120"/>
    </row>
    <row r="49" spans="1:15" s="1" customFormat="1" ht="36.75" customHeight="1">
      <c r="A49" s="116"/>
      <c r="B49" s="196"/>
      <c r="C49" s="50" t="s">
        <v>22</v>
      </c>
      <c r="D49" s="46" t="s">
        <v>5</v>
      </c>
      <c r="E49" s="20">
        <f t="shared" si="4"/>
        <v>539.86</v>
      </c>
      <c r="F49" s="60">
        <f t="shared" si="4"/>
        <v>539.86</v>
      </c>
      <c r="G49" s="94">
        <f>G53</f>
        <v>0</v>
      </c>
      <c r="H49" s="86"/>
      <c r="I49" s="86"/>
      <c r="J49" s="86"/>
      <c r="K49" s="87"/>
      <c r="L49" s="20">
        <f t="shared" si="5"/>
        <v>0</v>
      </c>
      <c r="M49" s="20">
        <f t="shared" si="5"/>
        <v>0</v>
      </c>
      <c r="N49" s="20">
        <f t="shared" si="5"/>
        <v>0</v>
      </c>
      <c r="O49" s="120"/>
    </row>
    <row r="50" spans="1:15" s="1" customFormat="1" ht="43.5" customHeight="1">
      <c r="A50" s="117"/>
      <c r="B50" s="197"/>
      <c r="C50" s="50" t="s">
        <v>22</v>
      </c>
      <c r="D50" s="46" t="s">
        <v>2</v>
      </c>
      <c r="E50" s="20">
        <f t="shared" si="4"/>
        <v>1137.41</v>
      </c>
      <c r="F50" s="60">
        <f t="shared" si="4"/>
        <v>1137.41</v>
      </c>
      <c r="G50" s="94">
        <f>G54</f>
        <v>0</v>
      </c>
      <c r="H50" s="86"/>
      <c r="I50" s="86"/>
      <c r="J50" s="86"/>
      <c r="K50" s="87"/>
      <c r="L50" s="20">
        <f t="shared" si="5"/>
        <v>0</v>
      </c>
      <c r="M50" s="20">
        <f t="shared" si="5"/>
        <v>0</v>
      </c>
      <c r="N50" s="20">
        <f t="shared" si="5"/>
        <v>0</v>
      </c>
      <c r="O50" s="121"/>
    </row>
    <row r="51" spans="1:15" s="1" customFormat="1" ht="19.5" customHeight="1">
      <c r="A51" s="106">
        <v>2.1</v>
      </c>
      <c r="B51" s="186" t="s">
        <v>42</v>
      </c>
      <c r="C51" s="48" t="s">
        <v>22</v>
      </c>
      <c r="D51" s="30" t="s">
        <v>6</v>
      </c>
      <c r="E51" s="24">
        <f>E52+E53+E54</f>
        <v>3296.84</v>
      </c>
      <c r="F51" s="59">
        <f>F52+F53+F54</f>
        <v>3296.84</v>
      </c>
      <c r="G51" s="85">
        <f>G52+G53+G54</f>
        <v>0</v>
      </c>
      <c r="H51" s="86"/>
      <c r="I51" s="86"/>
      <c r="J51" s="86"/>
      <c r="K51" s="87"/>
      <c r="L51" s="24">
        <f>L52+L53+L54</f>
        <v>0</v>
      </c>
      <c r="M51" s="24">
        <f>M52+M53+M54</f>
        <v>0</v>
      </c>
      <c r="N51" s="24">
        <f>N52+N53+N54</f>
        <v>0</v>
      </c>
      <c r="O51" s="106" t="s">
        <v>3</v>
      </c>
    </row>
    <row r="52" spans="1:15" s="1" customFormat="1" ht="36" customHeight="1">
      <c r="A52" s="107"/>
      <c r="B52" s="155"/>
      <c r="C52" s="48" t="s">
        <v>22</v>
      </c>
      <c r="D52" s="44" t="s">
        <v>7</v>
      </c>
      <c r="E52" s="24">
        <f>F52+G52+L52+M52+N52</f>
        <v>1619.57</v>
      </c>
      <c r="F52" s="59">
        <v>1619.57</v>
      </c>
      <c r="G52" s="85">
        <v>0</v>
      </c>
      <c r="H52" s="86"/>
      <c r="I52" s="86"/>
      <c r="J52" s="86"/>
      <c r="K52" s="87"/>
      <c r="L52" s="24">
        <v>0</v>
      </c>
      <c r="M52" s="24">
        <v>0</v>
      </c>
      <c r="N52" s="24">
        <v>0</v>
      </c>
      <c r="O52" s="120"/>
    </row>
    <row r="53" spans="1:15" s="1" customFormat="1" ht="39.75" customHeight="1">
      <c r="A53" s="107"/>
      <c r="B53" s="155"/>
      <c r="C53" s="48" t="s">
        <v>22</v>
      </c>
      <c r="D53" s="44" t="s">
        <v>5</v>
      </c>
      <c r="E53" s="24">
        <f>F53+G53+L53+M53+N53</f>
        <v>539.86</v>
      </c>
      <c r="F53" s="59">
        <v>539.86</v>
      </c>
      <c r="G53" s="85">
        <v>0</v>
      </c>
      <c r="H53" s="86"/>
      <c r="I53" s="86"/>
      <c r="J53" s="86"/>
      <c r="K53" s="87"/>
      <c r="L53" s="24">
        <v>0</v>
      </c>
      <c r="M53" s="24">
        <v>0</v>
      </c>
      <c r="N53" s="24">
        <v>0</v>
      </c>
      <c r="O53" s="120"/>
    </row>
    <row r="54" spans="1:15" s="1" customFormat="1" ht="44.25" customHeight="1">
      <c r="A54" s="107"/>
      <c r="B54" s="156"/>
      <c r="C54" s="48" t="s">
        <v>22</v>
      </c>
      <c r="D54" s="30" t="s">
        <v>2</v>
      </c>
      <c r="E54" s="24">
        <f>F54+G54+L54+M54+N54</f>
        <v>1137.41</v>
      </c>
      <c r="F54" s="59">
        <v>1137.41</v>
      </c>
      <c r="G54" s="85">
        <v>0</v>
      </c>
      <c r="H54" s="86"/>
      <c r="I54" s="86"/>
      <c r="J54" s="86"/>
      <c r="K54" s="87"/>
      <c r="L54" s="24">
        <v>0</v>
      </c>
      <c r="M54" s="24">
        <v>0</v>
      </c>
      <c r="N54" s="24">
        <v>0</v>
      </c>
      <c r="O54" s="121"/>
    </row>
    <row r="55" spans="1:15" s="1" customFormat="1" ht="18" customHeight="1">
      <c r="A55" s="120"/>
      <c r="B55" s="186" t="s">
        <v>51</v>
      </c>
      <c r="C55" s="209" t="s">
        <v>31</v>
      </c>
      <c r="D55" s="209" t="s">
        <v>31</v>
      </c>
      <c r="E55" s="125" t="s">
        <v>32</v>
      </c>
      <c r="F55" s="80" t="s">
        <v>38</v>
      </c>
      <c r="G55" s="80" t="s">
        <v>72</v>
      </c>
      <c r="H55" s="82" t="s">
        <v>33</v>
      </c>
      <c r="I55" s="91"/>
      <c r="J55" s="91"/>
      <c r="K55" s="92"/>
      <c r="L55" s="126" t="s">
        <v>23</v>
      </c>
      <c r="M55" s="126" t="s">
        <v>24</v>
      </c>
      <c r="N55" s="126" t="s">
        <v>25</v>
      </c>
      <c r="O55" s="106" t="s">
        <v>31</v>
      </c>
    </row>
    <row r="56" spans="1:15" s="1" customFormat="1" ht="21.75" customHeight="1">
      <c r="A56" s="120"/>
      <c r="B56" s="155"/>
      <c r="C56" s="209"/>
      <c r="D56" s="209"/>
      <c r="E56" s="81"/>
      <c r="F56" s="81"/>
      <c r="G56" s="81"/>
      <c r="H56" s="70" t="s">
        <v>34</v>
      </c>
      <c r="I56" s="70" t="s">
        <v>35</v>
      </c>
      <c r="J56" s="70" t="s">
        <v>36</v>
      </c>
      <c r="K56" s="70" t="s">
        <v>37</v>
      </c>
      <c r="L56" s="127"/>
      <c r="M56" s="127"/>
      <c r="N56" s="127"/>
      <c r="O56" s="120"/>
    </row>
    <row r="57" spans="1:15" s="1" customFormat="1" ht="28.5" customHeight="1">
      <c r="A57" s="121"/>
      <c r="B57" s="156"/>
      <c r="C57" s="209"/>
      <c r="D57" s="209"/>
      <c r="E57" s="61">
        <v>1</v>
      </c>
      <c r="F57" s="71" t="s">
        <v>10</v>
      </c>
      <c r="G57" s="71" t="s">
        <v>46</v>
      </c>
      <c r="H57" s="71" t="s">
        <v>46</v>
      </c>
      <c r="I57" s="71" t="s">
        <v>46</v>
      </c>
      <c r="J57" s="71" t="s">
        <v>46</v>
      </c>
      <c r="K57" s="71" t="s">
        <v>46</v>
      </c>
      <c r="L57" s="72">
        <v>0</v>
      </c>
      <c r="M57" s="72">
        <v>0</v>
      </c>
      <c r="N57" s="72">
        <v>0</v>
      </c>
      <c r="O57" s="121"/>
    </row>
    <row r="58" spans="1:17" s="1" customFormat="1" ht="21.75" customHeight="1">
      <c r="A58" s="212" t="s">
        <v>17</v>
      </c>
      <c r="B58" s="213"/>
      <c r="C58" s="213"/>
      <c r="D58" s="29" t="s">
        <v>6</v>
      </c>
      <c r="E58" s="45">
        <f>E59+E60+E61</f>
        <v>539871.7400000001</v>
      </c>
      <c r="F58" s="64">
        <f>F59+F60+F61</f>
        <v>97672.14000000001</v>
      </c>
      <c r="G58" s="94">
        <f>G59+G60+G61</f>
        <v>114490.4</v>
      </c>
      <c r="H58" s="86"/>
      <c r="I58" s="86"/>
      <c r="J58" s="86"/>
      <c r="K58" s="87"/>
      <c r="L58" s="45">
        <f>L59+L60+L61</f>
        <v>109236.4</v>
      </c>
      <c r="M58" s="45">
        <f>M59+M60+M61</f>
        <v>109236.4</v>
      </c>
      <c r="N58" s="45">
        <f>N59+N60+N61</f>
        <v>109236.4</v>
      </c>
      <c r="O58" s="214" t="s">
        <v>31</v>
      </c>
      <c r="P58" s="8"/>
      <c r="Q58" s="8"/>
    </row>
    <row r="59" spans="1:15" s="1" customFormat="1" ht="45" customHeight="1">
      <c r="A59" s="213"/>
      <c r="B59" s="213"/>
      <c r="C59" s="213"/>
      <c r="D59" s="29" t="s">
        <v>7</v>
      </c>
      <c r="E59" s="45">
        <f>F59+G59+L59+M59+N59</f>
        <v>1619.57</v>
      </c>
      <c r="F59" s="64">
        <f>F15+F48</f>
        <v>1619.57</v>
      </c>
      <c r="G59" s="94">
        <f>G15</f>
        <v>0</v>
      </c>
      <c r="H59" s="86"/>
      <c r="I59" s="86"/>
      <c r="J59" s="86"/>
      <c r="K59" s="87"/>
      <c r="L59" s="45">
        <f aca="true" t="shared" si="6" ref="L59:N61">L15</f>
        <v>0</v>
      </c>
      <c r="M59" s="45">
        <f t="shared" si="6"/>
        <v>0</v>
      </c>
      <c r="N59" s="45">
        <f t="shared" si="6"/>
        <v>0</v>
      </c>
      <c r="O59" s="168"/>
    </row>
    <row r="60" spans="1:15" s="1" customFormat="1" ht="42.75" customHeight="1">
      <c r="A60" s="213"/>
      <c r="B60" s="213"/>
      <c r="C60" s="213"/>
      <c r="D60" s="29" t="s">
        <v>5</v>
      </c>
      <c r="E60" s="45">
        <f>F60+G60+L60+M60+N60</f>
        <v>4767.860000000001</v>
      </c>
      <c r="F60" s="64">
        <f>F16+F49+F38</f>
        <v>2140.86</v>
      </c>
      <c r="G60" s="94">
        <f>G27</f>
        <v>2627</v>
      </c>
      <c r="H60" s="86"/>
      <c r="I60" s="86"/>
      <c r="J60" s="86"/>
      <c r="K60" s="87"/>
      <c r="L60" s="45">
        <f t="shared" si="6"/>
        <v>0</v>
      </c>
      <c r="M60" s="45">
        <f t="shared" si="6"/>
        <v>0</v>
      </c>
      <c r="N60" s="45">
        <f t="shared" si="6"/>
        <v>0</v>
      </c>
      <c r="O60" s="168"/>
    </row>
    <row r="61" spans="1:15" s="1" customFormat="1" ht="52.5" customHeight="1">
      <c r="A61" s="213"/>
      <c r="B61" s="213"/>
      <c r="C61" s="213"/>
      <c r="D61" s="29" t="s">
        <v>2</v>
      </c>
      <c r="E61" s="45">
        <f>F61+G61+L61+M61+N61</f>
        <v>533484.31</v>
      </c>
      <c r="F61" s="78">
        <f>F17+F50</f>
        <v>93911.71</v>
      </c>
      <c r="G61" s="94">
        <f>G17+G28</f>
        <v>111863.4</v>
      </c>
      <c r="H61" s="86"/>
      <c r="I61" s="86"/>
      <c r="J61" s="86"/>
      <c r="K61" s="87"/>
      <c r="L61" s="45">
        <f t="shared" si="6"/>
        <v>109236.4</v>
      </c>
      <c r="M61" s="45">
        <f t="shared" si="6"/>
        <v>109236.4</v>
      </c>
      <c r="N61" s="45">
        <f t="shared" si="6"/>
        <v>109236.4</v>
      </c>
      <c r="O61" s="168"/>
    </row>
    <row r="62" spans="5:14" ht="15">
      <c r="E62" s="11"/>
      <c r="F62" s="11"/>
      <c r="G62" s="11"/>
      <c r="H62" s="11"/>
      <c r="I62" s="11"/>
      <c r="J62" s="11"/>
      <c r="K62" s="14"/>
      <c r="L62" s="11"/>
      <c r="M62" s="11"/>
      <c r="N62" s="11"/>
    </row>
    <row r="63" spans="5:14" ht="15">
      <c r="E63" s="11"/>
      <c r="F63" s="11"/>
      <c r="G63" s="11"/>
      <c r="H63" s="11"/>
      <c r="I63" s="11"/>
      <c r="J63" s="11"/>
      <c r="K63" s="14"/>
      <c r="L63" s="11"/>
      <c r="M63" s="11"/>
      <c r="N63" s="11"/>
    </row>
    <row r="64" spans="5:12" ht="15">
      <c r="E64" s="10"/>
      <c r="F64" s="10"/>
      <c r="G64" s="10"/>
      <c r="H64" s="10"/>
      <c r="I64" s="10"/>
      <c r="J64" s="10"/>
      <c r="K64" s="15"/>
      <c r="L64" s="10"/>
    </row>
    <row r="65" spans="5:12" ht="15">
      <c r="E65" s="10"/>
      <c r="F65" s="10"/>
      <c r="G65" s="10"/>
      <c r="H65" s="10"/>
      <c r="I65" s="10"/>
      <c r="J65" s="10"/>
      <c r="K65" s="15"/>
      <c r="L65" s="10"/>
    </row>
    <row r="66" spans="5:12" ht="15">
      <c r="E66" s="10"/>
      <c r="F66" s="10"/>
      <c r="G66" s="10"/>
      <c r="H66" s="10"/>
      <c r="I66" s="10"/>
      <c r="J66" s="10"/>
      <c r="K66" s="15"/>
      <c r="L66" s="10"/>
    </row>
    <row r="67" spans="5:12" ht="15">
      <c r="E67" s="10"/>
      <c r="F67" s="10"/>
      <c r="G67" s="10"/>
      <c r="H67" s="10"/>
      <c r="I67" s="10"/>
      <c r="J67" s="10"/>
      <c r="K67" s="15"/>
      <c r="L67" s="10"/>
    </row>
    <row r="68" spans="5:11" ht="15">
      <c r="E68" s="10"/>
      <c r="F68" s="10"/>
      <c r="G68" s="10"/>
      <c r="H68" s="10"/>
      <c r="I68" s="10"/>
      <c r="J68" s="10"/>
      <c r="K68" s="8"/>
    </row>
    <row r="69" spans="5:11" ht="15">
      <c r="E69" s="10"/>
      <c r="F69" s="10"/>
      <c r="G69" s="10"/>
      <c r="H69" s="10"/>
      <c r="I69" s="10"/>
      <c r="J69" s="10"/>
      <c r="K69" s="8"/>
    </row>
    <row r="70" spans="5:12" ht="15">
      <c r="E70" s="10"/>
      <c r="F70" s="10"/>
      <c r="G70" s="10"/>
      <c r="H70" s="10"/>
      <c r="I70" s="10"/>
      <c r="J70" s="10"/>
      <c r="K70" s="8"/>
      <c r="L70" s="10"/>
    </row>
    <row r="71" spans="5:11" ht="15">
      <c r="E71" s="10"/>
      <c r="F71" s="10"/>
      <c r="G71" s="10"/>
      <c r="H71" s="10"/>
      <c r="I71" s="10"/>
      <c r="J71" s="10"/>
      <c r="K71" s="8"/>
    </row>
  </sheetData>
  <sheetProtection/>
  <mergeCells count="122">
    <mergeCell ref="D33:D35"/>
    <mergeCell ref="E33:E34"/>
    <mergeCell ref="F33:F34"/>
    <mergeCell ref="G33:G34"/>
    <mergeCell ref="O25:O28"/>
    <mergeCell ref="O29:O32"/>
    <mergeCell ref="O33:O35"/>
    <mergeCell ref="L33:L34"/>
    <mergeCell ref="M33:M34"/>
    <mergeCell ref="N33:N34"/>
    <mergeCell ref="A25:A28"/>
    <mergeCell ref="B25:B28"/>
    <mergeCell ref="B29:B32"/>
    <mergeCell ref="A29:A35"/>
    <mergeCell ref="B33:B35"/>
    <mergeCell ref="G28:K28"/>
    <mergeCell ref="G25:K25"/>
    <mergeCell ref="G26:K26"/>
    <mergeCell ref="G27:K27"/>
    <mergeCell ref="C33:C35"/>
    <mergeCell ref="G51:K51"/>
    <mergeCell ref="H33:K33"/>
    <mergeCell ref="G29:K29"/>
    <mergeCell ref="G30:K30"/>
    <mergeCell ref="G31:K31"/>
    <mergeCell ref="G32:K32"/>
    <mergeCell ref="G47:K47"/>
    <mergeCell ref="G15:K15"/>
    <mergeCell ref="G16:K16"/>
    <mergeCell ref="G17:K17"/>
    <mergeCell ref="G18:K18"/>
    <mergeCell ref="G21:K21"/>
    <mergeCell ref="G22:G23"/>
    <mergeCell ref="H22:K22"/>
    <mergeCell ref="M1:O1"/>
    <mergeCell ref="M2:O2"/>
    <mergeCell ref="M3:O3"/>
    <mergeCell ref="N55:N56"/>
    <mergeCell ref="O55:O57"/>
    <mergeCell ref="E55:E56"/>
    <mergeCell ref="F55:F56"/>
    <mergeCell ref="L55:L56"/>
    <mergeCell ref="G12:K12"/>
    <mergeCell ref="O51:O54"/>
    <mergeCell ref="G52:K52"/>
    <mergeCell ref="G53:K53"/>
    <mergeCell ref="G54:K54"/>
    <mergeCell ref="G55:G56"/>
    <mergeCell ref="A58:C61"/>
    <mergeCell ref="O58:O61"/>
    <mergeCell ref="G58:K58"/>
    <mergeCell ref="G59:K59"/>
    <mergeCell ref="G60:K60"/>
    <mergeCell ref="G61:K61"/>
    <mergeCell ref="A40:A46"/>
    <mergeCell ref="B40:B43"/>
    <mergeCell ref="M55:M56"/>
    <mergeCell ref="A51:A57"/>
    <mergeCell ref="B51:B54"/>
    <mergeCell ref="H55:K55"/>
    <mergeCell ref="G49:K49"/>
    <mergeCell ref="G50:K50"/>
    <mergeCell ref="B55:B57"/>
    <mergeCell ref="C55:C57"/>
    <mergeCell ref="A18:A24"/>
    <mergeCell ref="B18:B21"/>
    <mergeCell ref="O18:O21"/>
    <mergeCell ref="G48:K48"/>
    <mergeCell ref="D55:D57"/>
    <mergeCell ref="N22:N23"/>
    <mergeCell ref="O22:O24"/>
    <mergeCell ref="A47:A50"/>
    <mergeCell ref="B47:B50"/>
    <mergeCell ref="O47:O50"/>
    <mergeCell ref="B14:B17"/>
    <mergeCell ref="B22:B24"/>
    <mergeCell ref="C22:C24"/>
    <mergeCell ref="C11:C12"/>
    <mergeCell ref="O14:O17"/>
    <mergeCell ref="M22:M23"/>
    <mergeCell ref="G19:K19"/>
    <mergeCell ref="G20:K20"/>
    <mergeCell ref="G13:K13"/>
    <mergeCell ref="G14:K14"/>
    <mergeCell ref="L22:L23"/>
    <mergeCell ref="A6:O6"/>
    <mergeCell ref="A8:O8"/>
    <mergeCell ref="A9:O9"/>
    <mergeCell ref="A11:A12"/>
    <mergeCell ref="B11:B12"/>
    <mergeCell ref="D11:D12"/>
    <mergeCell ref="E11:E12"/>
    <mergeCell ref="D22:D24"/>
    <mergeCell ref="A14:A17"/>
    <mergeCell ref="O40:O43"/>
    <mergeCell ref="O44:O46"/>
    <mergeCell ref="A7:O7"/>
    <mergeCell ref="A36:A39"/>
    <mergeCell ref="B36:B39"/>
    <mergeCell ref="O36:O39"/>
    <mergeCell ref="F11:N11"/>
    <mergeCell ref="O11:O12"/>
    <mergeCell ref="E22:E23"/>
    <mergeCell ref="F22:F23"/>
    <mergeCell ref="B44:B46"/>
    <mergeCell ref="C44:C46"/>
    <mergeCell ref="D44:D46"/>
    <mergeCell ref="E44:E45"/>
    <mergeCell ref="F44:F45"/>
    <mergeCell ref="G41:K41"/>
    <mergeCell ref="G42:K42"/>
    <mergeCell ref="G43:K43"/>
    <mergeCell ref="L44:L45"/>
    <mergeCell ref="M44:M45"/>
    <mergeCell ref="N44:N45"/>
    <mergeCell ref="G44:G45"/>
    <mergeCell ref="H44:K44"/>
    <mergeCell ref="G36:K36"/>
    <mergeCell ref="G37:K37"/>
    <mergeCell ref="G38:K38"/>
    <mergeCell ref="G39:K39"/>
    <mergeCell ref="G40:K40"/>
  </mergeCells>
  <printOptions/>
  <pageMargins left="0.17" right="0" top="0.4724409448818898" bottom="0.31496062992125984" header="0.4724409448818898" footer="0.31496062992125984"/>
  <pageSetup horizontalDpi="600" verticalDpi="600" orientation="landscape" paperSize="9" scale="57" r:id="rId1"/>
  <rowBreaks count="3" manualBreakCount="3">
    <brk id="28" max="18" man="1"/>
    <brk id="46" max="14" man="1"/>
    <brk id="6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75" zoomScaleSheetLayoutView="75" workbookViewId="0" topLeftCell="A1">
      <pane ySplit="4" topLeftCell="A5" activePane="bottomLeft" state="frozen"/>
      <selection pane="topLeft" activeCell="A1" sqref="A1"/>
      <selection pane="bottomLeft" activeCell="N7" sqref="N7"/>
    </sheetView>
  </sheetViews>
  <sheetFormatPr defaultColWidth="8.8515625" defaultRowHeight="15"/>
  <cols>
    <col min="1" max="1" width="6.8515625" style="12" customWidth="1"/>
    <col min="2" max="2" width="44.00390625" style="3" customWidth="1"/>
    <col min="3" max="3" width="17.00390625" style="3" customWidth="1"/>
    <col min="4" max="4" width="21.00390625" style="31" customWidth="1"/>
    <col min="5" max="5" width="17.00390625" style="3" customWidth="1"/>
    <col min="6" max="6" width="5.28125" style="3" customWidth="1"/>
    <col min="7" max="7" width="2.140625" style="3" customWidth="1"/>
    <col min="8" max="8" width="4.140625" style="3" customWidth="1"/>
    <col min="9" max="9" width="2.28125" style="3" customWidth="1"/>
    <col min="10" max="10" width="3.8515625" style="3" customWidth="1"/>
    <col min="11" max="11" width="16.28125" style="3" customWidth="1"/>
    <col min="12" max="12" width="16.57421875" style="3" customWidth="1"/>
    <col min="13" max="13" width="16.140625" style="3" customWidth="1"/>
    <col min="14" max="14" width="17.00390625" style="3" customWidth="1"/>
    <col min="15" max="15" width="28.8515625" style="9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spans="1:18" ht="37.5" customHeight="1">
      <c r="A1" s="103" t="s">
        <v>0</v>
      </c>
      <c r="B1" s="95" t="s">
        <v>11</v>
      </c>
      <c r="C1" s="95" t="s">
        <v>12</v>
      </c>
      <c r="D1" s="95" t="s">
        <v>1</v>
      </c>
      <c r="E1" s="95" t="s">
        <v>4</v>
      </c>
      <c r="F1" s="95" t="s">
        <v>13</v>
      </c>
      <c r="G1" s="96"/>
      <c r="H1" s="96"/>
      <c r="I1" s="96"/>
      <c r="J1" s="96"/>
      <c r="K1" s="96"/>
      <c r="L1" s="96"/>
      <c r="M1" s="96"/>
      <c r="N1" s="96"/>
      <c r="O1" s="95" t="s">
        <v>14</v>
      </c>
      <c r="P1" s="2"/>
      <c r="Q1" s="2"/>
      <c r="R1" s="7"/>
    </row>
    <row r="2" spans="1:15" ht="134.25" customHeight="1">
      <c r="A2" s="103"/>
      <c r="B2" s="95"/>
      <c r="C2" s="95"/>
      <c r="D2" s="95"/>
      <c r="E2" s="95"/>
      <c r="F2" s="95" t="s">
        <v>19</v>
      </c>
      <c r="G2" s="96"/>
      <c r="H2" s="96"/>
      <c r="I2" s="96"/>
      <c r="J2" s="96"/>
      <c r="K2" s="47" t="s">
        <v>20</v>
      </c>
      <c r="L2" s="47" t="s">
        <v>23</v>
      </c>
      <c r="M2" s="47" t="s">
        <v>24</v>
      </c>
      <c r="N2" s="47" t="s">
        <v>25</v>
      </c>
      <c r="O2" s="95"/>
    </row>
    <row r="3" spans="1:15" s="2" customFormat="1" ht="24" customHeight="1">
      <c r="A3" s="49" t="s">
        <v>10</v>
      </c>
      <c r="B3" s="47">
        <v>2</v>
      </c>
      <c r="C3" s="47">
        <v>3</v>
      </c>
      <c r="D3" s="47">
        <v>4</v>
      </c>
      <c r="E3" s="47">
        <v>5</v>
      </c>
      <c r="F3" s="95">
        <v>6</v>
      </c>
      <c r="G3" s="96"/>
      <c r="H3" s="96"/>
      <c r="I3" s="96"/>
      <c r="J3" s="96"/>
      <c r="K3" s="47">
        <v>7</v>
      </c>
      <c r="L3" s="47">
        <v>8</v>
      </c>
      <c r="M3" s="47">
        <v>9</v>
      </c>
      <c r="N3" s="47">
        <v>10</v>
      </c>
      <c r="O3" s="47">
        <v>11</v>
      </c>
    </row>
    <row r="4" spans="1:15" s="1" customFormat="1" ht="65.25" customHeight="1">
      <c r="A4" s="212" t="s">
        <v>8</v>
      </c>
      <c r="B4" s="212"/>
      <c r="C4" s="212"/>
      <c r="D4" s="29" t="s">
        <v>6</v>
      </c>
      <c r="E4" s="45">
        <f>E5+E6+E7</f>
        <v>2041562.1449999998</v>
      </c>
      <c r="F4" s="227">
        <f>F5+F6+F7</f>
        <v>404609.505</v>
      </c>
      <c r="G4" s="228"/>
      <c r="H4" s="228"/>
      <c r="I4" s="228"/>
      <c r="J4" s="228"/>
      <c r="K4" s="45">
        <f>K5+K6+K7</f>
        <v>434775.54000000004</v>
      </c>
      <c r="L4" s="45">
        <f>L5+L6+L7</f>
        <v>400725.69999999995</v>
      </c>
      <c r="M4" s="45">
        <f>M5+M6+M7</f>
        <v>400725.69999999995</v>
      </c>
      <c r="N4" s="45">
        <f>N5+N6+N7</f>
        <v>400725.69999999995</v>
      </c>
      <c r="O4" s="214" t="s">
        <v>31</v>
      </c>
    </row>
    <row r="5" spans="1:15" s="1" customFormat="1" ht="64.5" customHeight="1">
      <c r="A5" s="212"/>
      <c r="B5" s="212"/>
      <c r="C5" s="212"/>
      <c r="D5" s="29" t="s">
        <v>7</v>
      </c>
      <c r="E5" s="45">
        <f>F5+K5+L5+M5+N5</f>
        <v>1619.57</v>
      </c>
      <c r="F5" s="227">
        <f>'I Развитие физ-ры'!F89:F89+'II Спортрезерв'!F59:F59</f>
        <v>1619.57</v>
      </c>
      <c r="G5" s="228"/>
      <c r="H5" s="228"/>
      <c r="I5" s="228"/>
      <c r="J5" s="228"/>
      <c r="K5" s="45">
        <f>'I Развитие физ-ры'!G89+'II Спортрезерв'!G59</f>
        <v>0</v>
      </c>
      <c r="L5" s="45">
        <f>'I Развитие физ-ры'!L89+'II Спортрезерв'!L59</f>
        <v>0</v>
      </c>
      <c r="M5" s="45">
        <f>'I Развитие физ-ры'!M89+'II Спортрезерв'!M59</f>
        <v>0</v>
      </c>
      <c r="N5" s="45">
        <f>'I Развитие физ-ры'!N89+'II Спортрезерв'!N59</f>
        <v>0</v>
      </c>
      <c r="O5" s="229"/>
    </row>
    <row r="6" spans="1:17" s="1" customFormat="1" ht="49.5" customHeight="1">
      <c r="A6" s="212"/>
      <c r="B6" s="212"/>
      <c r="C6" s="212"/>
      <c r="D6" s="29" t="s">
        <v>5</v>
      </c>
      <c r="E6" s="45">
        <f>F6+K6+L6+M6+N6</f>
        <v>44283.880000000005</v>
      </c>
      <c r="F6" s="227">
        <f>'I Развитие физ-ры'!F90:F90+'II Спортрезерв'!F60:F60</f>
        <v>41656.880000000005</v>
      </c>
      <c r="G6" s="228"/>
      <c r="H6" s="228"/>
      <c r="I6" s="228"/>
      <c r="J6" s="228"/>
      <c r="K6" s="45">
        <f>'I Развитие физ-ры'!G90+'II Спортрезерв'!G60</f>
        <v>2627</v>
      </c>
      <c r="L6" s="45">
        <f>'I Развитие физ-ры'!L90+'II Спортрезерв'!L60</f>
        <v>0</v>
      </c>
      <c r="M6" s="45">
        <f>'I Развитие физ-ры'!M90+'II Спортрезерв'!M60</f>
        <v>0</v>
      </c>
      <c r="N6" s="45">
        <f>'I Развитие физ-ры'!N90+'II Спортрезерв'!N60</f>
        <v>0</v>
      </c>
      <c r="O6" s="229"/>
      <c r="Q6" s="51"/>
    </row>
    <row r="7" spans="1:15" s="1" customFormat="1" ht="54.75" customHeight="1">
      <c r="A7" s="212"/>
      <c r="B7" s="212"/>
      <c r="C7" s="212"/>
      <c r="D7" s="29" t="s">
        <v>2</v>
      </c>
      <c r="E7" s="45">
        <f>F7+K7+L7+M7+N7</f>
        <v>1995658.6949999998</v>
      </c>
      <c r="F7" s="227">
        <f>'I Развитие физ-ры'!F91:F91+'II Спортрезерв'!F61:F61</f>
        <v>361333.055</v>
      </c>
      <c r="G7" s="228"/>
      <c r="H7" s="228"/>
      <c r="I7" s="228"/>
      <c r="J7" s="228"/>
      <c r="K7" s="45">
        <f>'I Развитие физ-ры'!G91+'II Спортрезерв'!G61</f>
        <v>432148.54000000004</v>
      </c>
      <c r="L7" s="45">
        <f>'I Развитие физ-ры'!L91+'II Спортрезерв'!L61</f>
        <v>400725.69999999995</v>
      </c>
      <c r="M7" s="45">
        <f>'I Развитие физ-ры'!M91+'II Спортрезерв'!M61</f>
        <v>400725.69999999995</v>
      </c>
      <c r="N7" s="45">
        <f>'I Развитие физ-ры'!N91+'II Спортрезерв'!N61</f>
        <v>400725.69999999995</v>
      </c>
      <c r="O7" s="229"/>
    </row>
    <row r="8" spans="5:14" ht="15">
      <c r="E8" s="11"/>
      <c r="F8" s="11"/>
      <c r="G8" s="11"/>
      <c r="H8" s="11"/>
      <c r="I8" s="11"/>
      <c r="J8" s="11"/>
      <c r="K8" s="14"/>
      <c r="L8" s="11"/>
      <c r="M8" s="11"/>
      <c r="N8" s="11"/>
    </row>
    <row r="9" spans="5:14" ht="15">
      <c r="E9" s="11"/>
      <c r="F9" s="11"/>
      <c r="G9" s="11"/>
      <c r="H9" s="11"/>
      <c r="I9" s="11"/>
      <c r="J9" s="11"/>
      <c r="K9" s="14"/>
      <c r="L9" s="11"/>
      <c r="M9" s="11"/>
      <c r="N9" s="11"/>
    </row>
    <row r="10" spans="5:12" ht="15">
      <c r="E10" s="10"/>
      <c r="F10" s="10"/>
      <c r="G10" s="10"/>
      <c r="H10" s="10"/>
      <c r="I10" s="10"/>
      <c r="J10" s="10"/>
      <c r="K10" s="15"/>
      <c r="L10" s="10"/>
    </row>
    <row r="11" spans="5:12" ht="15">
      <c r="E11" s="10"/>
      <c r="F11" s="10"/>
      <c r="G11" s="10"/>
      <c r="H11" s="10"/>
      <c r="I11" s="10"/>
      <c r="J11" s="10"/>
      <c r="K11" s="15"/>
      <c r="L11" s="10"/>
    </row>
    <row r="12" spans="5:12" ht="15">
      <c r="E12" s="10"/>
      <c r="F12" s="10"/>
      <c r="G12" s="10"/>
      <c r="H12" s="10"/>
      <c r="I12" s="10"/>
      <c r="J12" s="10"/>
      <c r="K12" s="15"/>
      <c r="L12" s="10"/>
    </row>
    <row r="13" spans="5:12" ht="15">
      <c r="E13" s="10"/>
      <c r="F13" s="10"/>
      <c r="G13" s="10"/>
      <c r="H13" s="10"/>
      <c r="I13" s="10"/>
      <c r="J13" s="10"/>
      <c r="K13" s="15"/>
      <c r="L13" s="10"/>
    </row>
    <row r="14" spans="5:11" ht="15">
      <c r="E14" s="10"/>
      <c r="F14" s="10"/>
      <c r="G14" s="10"/>
      <c r="H14" s="10"/>
      <c r="I14" s="10"/>
      <c r="J14" s="10"/>
      <c r="K14" s="8"/>
    </row>
    <row r="15" spans="5:11" ht="15">
      <c r="E15" s="10"/>
      <c r="F15" s="10"/>
      <c r="G15" s="10"/>
      <c r="H15" s="10"/>
      <c r="I15" s="10"/>
      <c r="J15" s="10"/>
      <c r="K15" s="8"/>
    </row>
    <row r="16" spans="5:12" ht="15">
      <c r="E16" s="10"/>
      <c r="F16" s="10"/>
      <c r="G16" s="10"/>
      <c r="H16" s="10"/>
      <c r="I16" s="10"/>
      <c r="J16" s="10"/>
      <c r="K16" s="8"/>
      <c r="L16" s="10"/>
    </row>
    <row r="17" spans="5:11" ht="15">
      <c r="E17" s="10"/>
      <c r="F17" s="10"/>
      <c r="G17" s="10"/>
      <c r="H17" s="10"/>
      <c r="I17" s="10"/>
      <c r="J17" s="10"/>
      <c r="K17" s="8"/>
    </row>
  </sheetData>
  <sheetProtection/>
  <mergeCells count="15">
    <mergeCell ref="A4:C7"/>
    <mergeCell ref="F4:J4"/>
    <mergeCell ref="O4:O7"/>
    <mergeCell ref="F5:J5"/>
    <mergeCell ref="F6:J6"/>
    <mergeCell ref="F7:J7"/>
    <mergeCell ref="O1:O2"/>
    <mergeCell ref="F3:J3"/>
    <mergeCell ref="A1:A2"/>
    <mergeCell ref="B1:B2"/>
    <mergeCell ref="C1:C2"/>
    <mergeCell ref="D1:D2"/>
    <mergeCell ref="E1:E2"/>
    <mergeCell ref="F1:N1"/>
    <mergeCell ref="F2:J2"/>
  </mergeCells>
  <printOptions/>
  <pageMargins left="0.17" right="0" top="0.4724409448818898" bottom="0.31496062992125984" header="0.4724409448818898" footer="0.31496062992125984"/>
  <pageSetup horizontalDpi="600" verticalDpi="600" orientation="landscape" paperSize="9" scale="57" r:id="rId1"/>
  <rowBreaks count="1" manualBreakCount="1">
    <brk id="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Князева</cp:lastModifiedBy>
  <cp:lastPrinted>2024-03-12T06:54:57Z</cp:lastPrinted>
  <dcterms:created xsi:type="dcterms:W3CDTF">2013-09-26T09:08:44Z</dcterms:created>
  <dcterms:modified xsi:type="dcterms:W3CDTF">2024-04-12T13:55:43Z</dcterms:modified>
  <cp:category/>
  <cp:version/>
  <cp:contentType/>
  <cp:contentStatus/>
</cp:coreProperties>
</file>